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35" windowWidth="20730" windowHeight="11760" tabRatio="500" firstSheet="1" activeTab="1"/>
  </bookViews>
  <sheets>
    <sheet name="Level 1" sheetId="9" r:id="rId1"/>
    <sheet name="Level 2" sheetId="1" r:id="rId2"/>
    <sheet name="Level 3" sheetId="2" r:id="rId3"/>
    <sheet name="Level 4" sheetId="3" r:id="rId4"/>
    <sheet name="Level 5" sheetId="4" r:id="rId5"/>
    <sheet name="Level 6" sheetId="6" r:id="rId6"/>
    <sheet name="Level 7" sheetId="7" r:id="rId7"/>
    <sheet name="Level 8" sheetId="8" r:id="rId8"/>
    <sheet name="Level Thresholds" sheetId="5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9" l="1"/>
  <c r="U4" i="9"/>
  <c r="W4" i="9"/>
  <c r="T5" i="9"/>
  <c r="U5" i="9"/>
  <c r="V5" i="9"/>
  <c r="T6" i="9"/>
  <c r="U6" i="9"/>
  <c r="V6" i="9"/>
  <c r="T7" i="9"/>
  <c r="U7" i="9"/>
  <c r="V7" i="9"/>
  <c r="T8" i="9"/>
  <c r="U8" i="9"/>
  <c r="V8" i="9"/>
  <c r="T9" i="9"/>
  <c r="U9" i="9"/>
  <c r="V9" i="9"/>
  <c r="T10" i="9"/>
  <c r="U10" i="9"/>
  <c r="V10" i="9"/>
  <c r="T11" i="9"/>
  <c r="U11" i="9"/>
  <c r="V11" i="9"/>
  <c r="T12" i="9"/>
  <c r="U12" i="9"/>
  <c r="V12" i="9"/>
  <c r="T13" i="9"/>
  <c r="U13" i="9"/>
  <c r="V13" i="9"/>
  <c r="T14" i="9"/>
  <c r="U14" i="9"/>
  <c r="V14" i="9"/>
  <c r="T15" i="9"/>
  <c r="U15" i="9"/>
  <c r="V15" i="9"/>
  <c r="T16" i="9"/>
  <c r="U16" i="9"/>
  <c r="V16" i="9"/>
  <c r="T17" i="9"/>
  <c r="U17" i="9"/>
  <c r="V17" i="9"/>
  <c r="T18" i="9"/>
  <c r="U18" i="9"/>
  <c r="V18" i="9"/>
  <c r="T19" i="9"/>
  <c r="U19" i="9"/>
  <c r="V19" i="9"/>
  <c r="T20" i="9"/>
  <c r="U20" i="9"/>
  <c r="V20" i="9"/>
  <c r="T21" i="9"/>
  <c r="U21" i="9"/>
  <c r="V21" i="9"/>
  <c r="T22" i="9"/>
  <c r="U22" i="9"/>
  <c r="V22" i="9"/>
  <c r="T23" i="9"/>
  <c r="U23" i="9"/>
  <c r="V23" i="9"/>
  <c r="T24" i="9"/>
  <c r="U24" i="9"/>
  <c r="V24" i="9"/>
  <c r="T25" i="9"/>
  <c r="U25" i="9"/>
  <c r="V25" i="9"/>
  <c r="T26" i="9"/>
  <c r="U26" i="9"/>
  <c r="V26" i="9"/>
  <c r="T27" i="9"/>
  <c r="U27" i="9"/>
  <c r="V27" i="9"/>
  <c r="T28" i="9"/>
  <c r="U28" i="9"/>
  <c r="V28" i="9"/>
  <c r="T29" i="9"/>
  <c r="U29" i="9"/>
  <c r="V29" i="9"/>
  <c r="T30" i="9"/>
  <c r="U30" i="9"/>
  <c r="V30" i="9"/>
  <c r="T31" i="9"/>
  <c r="U31" i="9"/>
  <c r="V31" i="9"/>
  <c r="T32" i="9"/>
  <c r="U32" i="9"/>
  <c r="V32" i="9"/>
  <c r="T33" i="9"/>
  <c r="U33" i="9"/>
  <c r="V33" i="9"/>
  <c r="V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AA33" i="7"/>
  <c r="AB33" i="7"/>
  <c r="AA32" i="7"/>
  <c r="AB32" i="7"/>
  <c r="AA31" i="7"/>
  <c r="AB31" i="7"/>
  <c r="AA30" i="7"/>
  <c r="AB30" i="7"/>
  <c r="AA29" i="7"/>
  <c r="AB29" i="7"/>
  <c r="AA28" i="7"/>
  <c r="AB28" i="7"/>
  <c r="AA27" i="7"/>
  <c r="AB27" i="7"/>
  <c r="AA26" i="7"/>
  <c r="AB26" i="7"/>
  <c r="AA25" i="7"/>
  <c r="AB25" i="7"/>
  <c r="AA24" i="7"/>
  <c r="AB24" i="7"/>
  <c r="AA23" i="7"/>
  <c r="AB23" i="7"/>
  <c r="AA22" i="7"/>
  <c r="AB22" i="7"/>
  <c r="AA21" i="7"/>
  <c r="AB21" i="7"/>
  <c r="AA20" i="7"/>
  <c r="AB20" i="7"/>
  <c r="AA19" i="7"/>
  <c r="AB19" i="7"/>
  <c r="AA18" i="7"/>
  <c r="AB18" i="7"/>
  <c r="AA17" i="7"/>
  <c r="AB17" i="7"/>
  <c r="AA16" i="7"/>
  <c r="AB16" i="7"/>
  <c r="AA15" i="7"/>
  <c r="AB15" i="7"/>
  <c r="AA14" i="7"/>
  <c r="AB14" i="7"/>
  <c r="AA13" i="7"/>
  <c r="AB13" i="7"/>
  <c r="AA12" i="7"/>
  <c r="AB12" i="7"/>
  <c r="AA11" i="7"/>
  <c r="AB11" i="7"/>
  <c r="AA10" i="7"/>
  <c r="AB10" i="7"/>
  <c r="AA9" i="7"/>
  <c r="AB9" i="7"/>
  <c r="AA8" i="7"/>
  <c r="AB8" i="7"/>
  <c r="AA7" i="7"/>
  <c r="AB7" i="7"/>
  <c r="AA6" i="7"/>
  <c r="AB6" i="7"/>
  <c r="AA5" i="7"/>
  <c r="AB5" i="7"/>
  <c r="AA4" i="7"/>
  <c r="AB4" i="7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  <c r="AD10" i="4"/>
  <c r="AE10" i="4"/>
  <c r="AD9" i="4"/>
  <c r="AE9" i="4"/>
  <c r="AD8" i="4"/>
  <c r="AE8" i="4"/>
  <c r="AD7" i="4"/>
  <c r="AE7" i="4"/>
  <c r="AD6" i="4"/>
  <c r="AE6" i="4"/>
  <c r="AD5" i="4"/>
  <c r="AE5" i="4"/>
  <c r="AD4" i="4"/>
  <c r="AE4" i="4"/>
  <c r="T33" i="8"/>
  <c r="U33" i="8"/>
  <c r="W33" i="8"/>
  <c r="V33" i="8"/>
  <c r="T32" i="8"/>
  <c r="U32" i="8"/>
  <c r="W32" i="8"/>
  <c r="V32" i="8"/>
  <c r="T31" i="8"/>
  <c r="U31" i="8"/>
  <c r="W31" i="8"/>
  <c r="V31" i="8"/>
  <c r="T30" i="8"/>
  <c r="U30" i="8"/>
  <c r="W30" i="8"/>
  <c r="V30" i="8"/>
  <c r="T29" i="8"/>
  <c r="U29" i="8"/>
  <c r="W29" i="8"/>
  <c r="V29" i="8"/>
  <c r="T28" i="8"/>
  <c r="U28" i="8"/>
  <c r="W28" i="8"/>
  <c r="V28" i="8"/>
  <c r="T27" i="8"/>
  <c r="U27" i="8"/>
  <c r="W27" i="8"/>
  <c r="V27" i="8"/>
  <c r="T26" i="8"/>
  <c r="U26" i="8"/>
  <c r="W26" i="8"/>
  <c r="V26" i="8"/>
  <c r="T25" i="8"/>
  <c r="U25" i="8"/>
  <c r="W25" i="8"/>
  <c r="V25" i="8"/>
  <c r="T24" i="8"/>
  <c r="U24" i="8"/>
  <c r="W24" i="8"/>
  <c r="V24" i="8"/>
  <c r="T23" i="8"/>
  <c r="U23" i="8"/>
  <c r="W23" i="8"/>
  <c r="V23" i="8"/>
  <c r="T22" i="8"/>
  <c r="U22" i="8"/>
  <c r="W22" i="8"/>
  <c r="V22" i="8"/>
  <c r="T21" i="8"/>
  <c r="U21" i="8"/>
  <c r="W21" i="8"/>
  <c r="V21" i="8"/>
  <c r="T20" i="8"/>
  <c r="U20" i="8"/>
  <c r="W20" i="8"/>
  <c r="V20" i="8"/>
  <c r="T19" i="8"/>
  <c r="U19" i="8"/>
  <c r="W19" i="8"/>
  <c r="V19" i="8"/>
  <c r="T18" i="8"/>
  <c r="U18" i="8"/>
  <c r="W18" i="8"/>
  <c r="V18" i="8"/>
  <c r="T17" i="8"/>
  <c r="U17" i="8"/>
  <c r="W17" i="8"/>
  <c r="V17" i="8"/>
  <c r="T16" i="8"/>
  <c r="U16" i="8"/>
  <c r="W16" i="8"/>
  <c r="V16" i="8"/>
  <c r="T15" i="8"/>
  <c r="U15" i="8"/>
  <c r="W15" i="8"/>
  <c r="V15" i="8"/>
  <c r="T14" i="8"/>
  <c r="U14" i="8"/>
  <c r="W14" i="8"/>
  <c r="V14" i="8"/>
  <c r="T13" i="8"/>
  <c r="U13" i="8"/>
  <c r="W13" i="8"/>
  <c r="V13" i="8"/>
  <c r="T12" i="8"/>
  <c r="U12" i="8"/>
  <c r="W12" i="8"/>
  <c r="V12" i="8"/>
  <c r="T11" i="8"/>
  <c r="U11" i="8"/>
  <c r="W11" i="8"/>
  <c r="V11" i="8"/>
  <c r="T10" i="8"/>
  <c r="U10" i="8"/>
  <c r="W10" i="8"/>
  <c r="V10" i="8"/>
  <c r="T9" i="8"/>
  <c r="U9" i="8"/>
  <c r="W9" i="8"/>
  <c r="V9" i="8"/>
  <c r="T8" i="8"/>
  <c r="U8" i="8"/>
  <c r="W8" i="8"/>
  <c r="V8" i="8"/>
  <c r="T7" i="8"/>
  <c r="U7" i="8"/>
  <c r="W7" i="8"/>
  <c r="V7" i="8"/>
  <c r="T6" i="8"/>
  <c r="U6" i="8"/>
  <c r="W6" i="8"/>
  <c r="V6" i="8"/>
  <c r="T5" i="8"/>
  <c r="U5" i="8"/>
  <c r="W5" i="8"/>
  <c r="V5" i="8"/>
  <c r="T4" i="8"/>
  <c r="U4" i="8"/>
  <c r="W4" i="8"/>
  <c r="V4" i="8"/>
  <c r="AD33" i="7"/>
  <c r="AC33" i="7"/>
  <c r="AD32" i="7"/>
  <c r="AC32" i="7"/>
  <c r="AD31" i="7"/>
  <c r="AC31" i="7"/>
  <c r="AD30" i="7"/>
  <c r="AC30" i="7"/>
  <c r="AD29" i="7"/>
  <c r="AC29" i="7"/>
  <c r="AD28" i="7"/>
  <c r="AC28" i="7"/>
  <c r="AD27" i="7"/>
  <c r="AC27" i="7"/>
  <c r="AD26" i="7"/>
  <c r="AC26" i="7"/>
  <c r="AD25" i="7"/>
  <c r="AC25" i="7"/>
  <c r="AD24" i="7"/>
  <c r="AC24" i="7"/>
  <c r="AD23" i="7"/>
  <c r="AC23" i="7"/>
  <c r="AD22" i="7"/>
  <c r="AC22" i="7"/>
  <c r="AD21" i="7"/>
  <c r="AC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AD13" i="7"/>
  <c r="AC13" i="7"/>
  <c r="AD12" i="7"/>
  <c r="AC12" i="7"/>
  <c r="AD11" i="7"/>
  <c r="AC11" i="7"/>
  <c r="AD10" i="7"/>
  <c r="AC10" i="7"/>
  <c r="AD9" i="7"/>
  <c r="AC9" i="7"/>
  <c r="AD8" i="7"/>
  <c r="AC8" i="7"/>
  <c r="AD7" i="7"/>
  <c r="AC7" i="7"/>
  <c r="AD6" i="7"/>
  <c r="AC6" i="7"/>
  <c r="AD5" i="7"/>
  <c r="AC5" i="7"/>
  <c r="AD4" i="7"/>
  <c r="AC4" i="7"/>
  <c r="AB33" i="6"/>
  <c r="AC33" i="6"/>
  <c r="AE33" i="6"/>
  <c r="AD33" i="6"/>
  <c r="AB32" i="6"/>
  <c r="AC32" i="6"/>
  <c r="AE32" i="6"/>
  <c r="AD32" i="6"/>
  <c r="AB31" i="6"/>
  <c r="AC31" i="6"/>
  <c r="AE31" i="6"/>
  <c r="AD31" i="6"/>
  <c r="AB30" i="6"/>
  <c r="AC30" i="6"/>
  <c r="AE30" i="6"/>
  <c r="AD30" i="6"/>
  <c r="AB29" i="6"/>
  <c r="AC29" i="6"/>
  <c r="AE29" i="6"/>
  <c r="AD29" i="6"/>
  <c r="AB28" i="6"/>
  <c r="AC28" i="6"/>
  <c r="AE28" i="6"/>
  <c r="AD28" i="6"/>
  <c r="AB27" i="6"/>
  <c r="AC27" i="6"/>
  <c r="AE27" i="6"/>
  <c r="AD27" i="6"/>
  <c r="AB26" i="6"/>
  <c r="AC26" i="6"/>
  <c r="AE26" i="6"/>
  <c r="AD26" i="6"/>
  <c r="AB25" i="6"/>
  <c r="AC25" i="6"/>
  <c r="AE25" i="6"/>
  <c r="AD25" i="6"/>
  <c r="AB24" i="6"/>
  <c r="AC24" i="6"/>
  <c r="AE24" i="6"/>
  <c r="AD24" i="6"/>
  <c r="AB23" i="6"/>
  <c r="AC23" i="6"/>
  <c r="AE23" i="6"/>
  <c r="AD23" i="6"/>
  <c r="AB22" i="6"/>
  <c r="AC22" i="6"/>
  <c r="AE22" i="6"/>
  <c r="AD22" i="6"/>
  <c r="AB21" i="6"/>
  <c r="AC21" i="6"/>
  <c r="AE21" i="6"/>
  <c r="AD21" i="6"/>
  <c r="AB20" i="6"/>
  <c r="AC20" i="6"/>
  <c r="AE20" i="6"/>
  <c r="AD20" i="6"/>
  <c r="AB19" i="6"/>
  <c r="AC19" i="6"/>
  <c r="AE19" i="6"/>
  <c r="AD19" i="6"/>
  <c r="AB18" i="6"/>
  <c r="AC18" i="6"/>
  <c r="AE18" i="6"/>
  <c r="AD18" i="6"/>
  <c r="AB17" i="6"/>
  <c r="AC17" i="6"/>
  <c r="AE17" i="6"/>
  <c r="AD17" i="6"/>
  <c r="AB16" i="6"/>
  <c r="AC16" i="6"/>
  <c r="AE16" i="6"/>
  <c r="AD16" i="6"/>
  <c r="AB15" i="6"/>
  <c r="AC15" i="6"/>
  <c r="AE15" i="6"/>
  <c r="AD15" i="6"/>
  <c r="AB14" i="6"/>
  <c r="AC14" i="6"/>
  <c r="AE14" i="6"/>
  <c r="AD14" i="6"/>
  <c r="AB13" i="6"/>
  <c r="AC13" i="6"/>
  <c r="AE13" i="6"/>
  <c r="AD13" i="6"/>
  <c r="AB12" i="6"/>
  <c r="AC12" i="6"/>
  <c r="AE12" i="6"/>
  <c r="AD12" i="6"/>
  <c r="AB11" i="6"/>
  <c r="AC11" i="6"/>
  <c r="AE11" i="6"/>
  <c r="AD11" i="6"/>
  <c r="AB10" i="6"/>
  <c r="AC10" i="6"/>
  <c r="AE10" i="6"/>
  <c r="AD10" i="6"/>
  <c r="AB9" i="6"/>
  <c r="AC9" i="6"/>
  <c r="AE9" i="6"/>
  <c r="AD9" i="6"/>
  <c r="AB8" i="6"/>
  <c r="AC8" i="6"/>
  <c r="AE8" i="6"/>
  <c r="AD8" i="6"/>
  <c r="AB7" i="6"/>
  <c r="AC7" i="6"/>
  <c r="AE7" i="6"/>
  <c r="AD7" i="6"/>
  <c r="AB6" i="6"/>
  <c r="AC6" i="6"/>
  <c r="AE6" i="6"/>
  <c r="AD6" i="6"/>
  <c r="AB5" i="6"/>
  <c r="AC5" i="6"/>
  <c r="AE5" i="6"/>
  <c r="AD5" i="6"/>
  <c r="AB4" i="6"/>
  <c r="AC4" i="6"/>
  <c r="AE4" i="6"/>
  <c r="AD4" i="6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W33" i="1"/>
  <c r="X33" i="1"/>
  <c r="Z33" i="1"/>
  <c r="W32" i="1"/>
  <c r="X32" i="1"/>
  <c r="Z32" i="1"/>
  <c r="W31" i="1"/>
  <c r="X31" i="1"/>
  <c r="Z31" i="1"/>
  <c r="W30" i="1"/>
  <c r="X30" i="1"/>
  <c r="Z30" i="1"/>
  <c r="W29" i="1"/>
  <c r="X29" i="1"/>
  <c r="Z29" i="1"/>
  <c r="W28" i="1"/>
  <c r="X28" i="1"/>
  <c r="Z28" i="1"/>
  <c r="W27" i="1"/>
  <c r="X27" i="1"/>
  <c r="Z27" i="1"/>
  <c r="W26" i="1"/>
  <c r="X26" i="1"/>
  <c r="Z26" i="1"/>
  <c r="W25" i="1"/>
  <c r="X25" i="1"/>
  <c r="Z25" i="1"/>
  <c r="W24" i="1"/>
  <c r="X24" i="1"/>
  <c r="Z24" i="1"/>
  <c r="W23" i="1"/>
  <c r="X23" i="1"/>
  <c r="Z23" i="1"/>
  <c r="W22" i="1"/>
  <c r="X22" i="1"/>
  <c r="Z22" i="1"/>
  <c r="W21" i="1"/>
  <c r="X21" i="1"/>
  <c r="Z21" i="1"/>
  <c r="W20" i="1"/>
  <c r="X20" i="1"/>
  <c r="Z20" i="1"/>
  <c r="W19" i="1"/>
  <c r="X19" i="1"/>
  <c r="Z19" i="1"/>
  <c r="W18" i="1"/>
  <c r="X18" i="1"/>
  <c r="Z18" i="1"/>
  <c r="W17" i="1"/>
  <c r="X17" i="1"/>
  <c r="Z17" i="1"/>
  <c r="W16" i="1"/>
  <c r="X16" i="1"/>
  <c r="Z16" i="1"/>
  <c r="W15" i="1"/>
  <c r="X15" i="1"/>
  <c r="Z15" i="1"/>
  <c r="W14" i="1"/>
  <c r="X14" i="1"/>
  <c r="Z14" i="1"/>
  <c r="W13" i="1"/>
  <c r="X13" i="1"/>
  <c r="Z13" i="1"/>
  <c r="W12" i="1"/>
  <c r="X12" i="1"/>
  <c r="Z12" i="1"/>
  <c r="W11" i="1"/>
  <c r="X11" i="1"/>
  <c r="Z11" i="1"/>
  <c r="W10" i="1"/>
  <c r="X10" i="1"/>
  <c r="Z10" i="1"/>
  <c r="W9" i="1"/>
  <c r="X9" i="1"/>
  <c r="Z9" i="1"/>
  <c r="W8" i="1"/>
  <c r="X8" i="1"/>
  <c r="Z8" i="1"/>
  <c r="W7" i="1"/>
  <c r="X7" i="1"/>
  <c r="Z7" i="1"/>
  <c r="W6" i="1"/>
  <c r="X6" i="1"/>
  <c r="Z6" i="1"/>
  <c r="W5" i="1"/>
  <c r="X5" i="1"/>
  <c r="Z5" i="1"/>
  <c r="W4" i="1"/>
  <c r="X4" i="1"/>
  <c r="Z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Z33" i="2"/>
  <c r="AA33" i="2"/>
  <c r="AB33" i="2"/>
  <c r="Z32" i="2"/>
  <c r="AA32" i="2"/>
  <c r="AB32" i="2"/>
  <c r="Z31" i="2"/>
  <c r="AA31" i="2"/>
  <c r="AB31" i="2"/>
  <c r="Z30" i="2"/>
  <c r="AA30" i="2"/>
  <c r="AB30" i="2"/>
  <c r="Z29" i="2"/>
  <c r="AA29" i="2"/>
  <c r="AB29" i="2"/>
  <c r="Z28" i="2"/>
  <c r="AA28" i="2"/>
  <c r="AB28" i="2"/>
  <c r="Z27" i="2"/>
  <c r="AA27" i="2"/>
  <c r="AB27" i="2"/>
  <c r="Z26" i="2"/>
  <c r="AA26" i="2"/>
  <c r="AB26" i="2"/>
  <c r="Z25" i="2"/>
  <c r="AA25" i="2"/>
  <c r="AB25" i="2"/>
  <c r="Z24" i="2"/>
  <c r="AA24" i="2"/>
  <c r="AB24" i="2"/>
  <c r="Z23" i="2"/>
  <c r="AA23" i="2"/>
  <c r="AB23" i="2"/>
  <c r="Z22" i="2"/>
  <c r="AA22" i="2"/>
  <c r="AB22" i="2"/>
  <c r="Z21" i="2"/>
  <c r="AA21" i="2"/>
  <c r="AB21" i="2"/>
  <c r="Z20" i="2"/>
  <c r="AA20" i="2"/>
  <c r="AB20" i="2"/>
  <c r="Z19" i="2"/>
  <c r="AA19" i="2"/>
  <c r="AB19" i="2"/>
  <c r="Z18" i="2"/>
  <c r="AA18" i="2"/>
  <c r="AB18" i="2"/>
  <c r="Z17" i="2"/>
  <c r="AA17" i="2"/>
  <c r="AB17" i="2"/>
  <c r="Z16" i="2"/>
  <c r="AA16" i="2"/>
  <c r="AB16" i="2"/>
  <c r="Z15" i="2"/>
  <c r="AA15" i="2"/>
  <c r="AB15" i="2"/>
  <c r="Z14" i="2"/>
  <c r="AA14" i="2"/>
  <c r="AB14" i="2"/>
  <c r="Z13" i="2"/>
  <c r="AA13" i="2"/>
  <c r="AB13" i="2"/>
  <c r="Z12" i="2"/>
  <c r="AA12" i="2"/>
  <c r="AB12" i="2"/>
  <c r="Z11" i="2"/>
  <c r="AA11" i="2"/>
  <c r="AB11" i="2"/>
  <c r="Z10" i="2"/>
  <c r="AA10" i="2"/>
  <c r="AB10" i="2"/>
  <c r="Z9" i="2"/>
  <c r="AA9" i="2"/>
  <c r="AB9" i="2"/>
  <c r="Z8" i="2"/>
  <c r="AA8" i="2"/>
  <c r="AB8" i="2"/>
  <c r="Z7" i="2"/>
  <c r="AA7" i="2"/>
  <c r="AB7" i="2"/>
  <c r="Z6" i="2"/>
  <c r="AA6" i="2"/>
  <c r="AB6" i="2"/>
  <c r="Z5" i="2"/>
  <c r="AA5" i="2"/>
  <c r="AB5" i="2"/>
  <c r="Z4" i="2"/>
  <c r="AA4" i="2"/>
  <c r="AB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A33" i="3"/>
  <c r="AB33" i="3"/>
  <c r="AD33" i="3"/>
  <c r="AA32" i="3"/>
  <c r="AB32" i="3"/>
  <c r="AD32" i="3"/>
  <c r="AA31" i="3"/>
  <c r="AB31" i="3"/>
  <c r="AD31" i="3"/>
  <c r="AA30" i="3"/>
  <c r="AB30" i="3"/>
  <c r="AD30" i="3"/>
  <c r="AA29" i="3"/>
  <c r="AB29" i="3"/>
  <c r="AD29" i="3"/>
  <c r="AA28" i="3"/>
  <c r="AB28" i="3"/>
  <c r="AD28" i="3"/>
  <c r="AA27" i="3"/>
  <c r="AB27" i="3"/>
  <c r="AD27" i="3"/>
  <c r="AA26" i="3"/>
  <c r="AB26" i="3"/>
  <c r="AD26" i="3"/>
  <c r="AA25" i="3"/>
  <c r="AB25" i="3"/>
  <c r="AD25" i="3"/>
  <c r="AA24" i="3"/>
  <c r="AB24" i="3"/>
  <c r="AD24" i="3"/>
  <c r="AA23" i="3"/>
  <c r="AB23" i="3"/>
  <c r="AD23" i="3"/>
  <c r="AA22" i="3"/>
  <c r="AB22" i="3"/>
  <c r="AD22" i="3"/>
  <c r="AA21" i="3"/>
  <c r="AB21" i="3"/>
  <c r="AD21" i="3"/>
  <c r="AA20" i="3"/>
  <c r="AB20" i="3"/>
  <c r="AD20" i="3"/>
  <c r="AA19" i="3"/>
  <c r="AB19" i="3"/>
  <c r="AD19" i="3"/>
  <c r="AA18" i="3"/>
  <c r="AB18" i="3"/>
  <c r="AD18" i="3"/>
  <c r="AA17" i="3"/>
  <c r="AB17" i="3"/>
  <c r="AD17" i="3"/>
  <c r="AA16" i="3"/>
  <c r="AB16" i="3"/>
  <c r="AD16" i="3"/>
  <c r="AA15" i="3"/>
  <c r="AB15" i="3"/>
  <c r="AD15" i="3"/>
  <c r="AA14" i="3"/>
  <c r="AB14" i="3"/>
  <c r="AD14" i="3"/>
  <c r="AA13" i="3"/>
  <c r="AB13" i="3"/>
  <c r="AD13" i="3"/>
  <c r="AA12" i="3"/>
  <c r="AB12" i="3"/>
  <c r="AD12" i="3"/>
  <c r="AA11" i="3"/>
  <c r="AB11" i="3"/>
  <c r="AD11" i="3"/>
  <c r="AA10" i="3"/>
  <c r="AB10" i="3"/>
  <c r="AD10" i="3"/>
  <c r="AA9" i="3"/>
  <c r="AB9" i="3"/>
  <c r="AD9" i="3"/>
  <c r="AA8" i="3"/>
  <c r="AB8" i="3"/>
  <c r="AD8" i="3"/>
  <c r="AA7" i="3"/>
  <c r="AB7" i="3"/>
  <c r="AD7" i="3"/>
  <c r="AA6" i="3"/>
  <c r="AB6" i="3"/>
  <c r="AD6" i="3"/>
  <c r="AA5" i="3"/>
  <c r="AB5" i="3"/>
  <c r="AD5" i="3"/>
  <c r="AA4" i="3"/>
  <c r="AB4" i="3"/>
  <c r="AD4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5" i="3"/>
  <c r="AC4" i="3"/>
</calcChain>
</file>

<file path=xl/sharedStrings.xml><?xml version="1.0" encoding="utf-8"?>
<sst xmlns="http://schemas.openxmlformats.org/spreadsheetml/2006/main" count="762" uniqueCount="315">
  <si>
    <t>Level 4</t>
  </si>
  <si>
    <t xml:space="preserve">recognise and describe number patterns </t>
  </si>
  <si>
    <t xml:space="preserve">use place value to multiply and divide whole numbers by 10 or 100 </t>
  </si>
  <si>
    <t xml:space="preserve">order decimals to three decimal places </t>
  </si>
  <si>
    <t>begin to understand simple ratio</t>
  </si>
  <si>
    <t>recognise and describe number relationships including multiple, factor and square</t>
  </si>
  <si>
    <t>recognise approximate proportions of a whole and use simple fractions and percentages to describe these</t>
  </si>
  <si>
    <t xml:space="preserve">use a range of mental methods of computation with all operations </t>
  </si>
  <si>
    <t xml:space="preserve">multiply a simple decimal by a single digit </t>
  </si>
  <si>
    <t xml:space="preserve">solve problems with or without a calculator </t>
  </si>
  <si>
    <t xml:space="preserve">recall multiplication facts up to 10 × 10 and quickly derive corresponding division facts </t>
  </si>
  <si>
    <t xml:space="preserve">use efficient written methods of addition and subtraction and of short multiplication and division </t>
  </si>
  <si>
    <t>check the reasonableness of results with reference to the context or size of numbers</t>
  </si>
  <si>
    <t xml:space="preserve">begin to use simple formulae expressed in words </t>
  </si>
  <si>
    <t xml:space="preserve">use and interpret coordinates in the first quadrant </t>
  </si>
  <si>
    <t xml:space="preserve">use the properties of 2-D and 3-D shapes </t>
  </si>
  <si>
    <t xml:space="preserve">choose and use appropriate units and instruments </t>
  </si>
  <si>
    <t xml:space="preserve">interpret, with appropriate accuracy, numbers on a range of measuring instruments </t>
  </si>
  <si>
    <t xml:space="preserve">find perimeters of simple shapes and find areas by counting squares </t>
  </si>
  <si>
    <t>make 3-D models by linking given faces or edges and draw common 2-D shapes in different orientations on grids</t>
  </si>
  <si>
    <t xml:space="preserve">reflect simple shapes in a mirror line, translate shapes horizontally or vertically and begin to rotate a simple shape or object about its centre or a vertex </t>
  </si>
  <si>
    <t xml:space="preserve">continue to use Venn and Carroll diagrams to record their sorting and classifying of information </t>
  </si>
  <si>
    <t xml:space="preserve">construct and interpret frequency diagrams and simple line graphs </t>
  </si>
  <si>
    <t xml:space="preserve">understand and use the mode and range to describe sets of data </t>
  </si>
  <si>
    <t>HD3</t>
  </si>
  <si>
    <t>HD4</t>
  </si>
  <si>
    <t>HD5</t>
  </si>
  <si>
    <t>N1</t>
  </si>
  <si>
    <t>N2</t>
  </si>
  <si>
    <t>N3</t>
  </si>
  <si>
    <t>N4</t>
  </si>
  <si>
    <t>N5</t>
  </si>
  <si>
    <t>N6</t>
  </si>
  <si>
    <t>C1</t>
  </si>
  <si>
    <t>C2</t>
  </si>
  <si>
    <t>C3</t>
  </si>
  <si>
    <t>C4</t>
  </si>
  <si>
    <t>C5</t>
  </si>
  <si>
    <t>C6</t>
  </si>
  <si>
    <t>A1</t>
  </si>
  <si>
    <t>A2</t>
  </si>
  <si>
    <t>S1</t>
  </si>
  <si>
    <t>S2</t>
  </si>
  <si>
    <t>S3</t>
  </si>
  <si>
    <t>S4</t>
  </si>
  <si>
    <t>S5</t>
  </si>
  <si>
    <t>S6</t>
  </si>
  <si>
    <t>HD1&amp; 2</t>
  </si>
  <si>
    <t xml:space="preserve">collect and record discrete data; group data, where appropriate, in equal class intervals </t>
  </si>
  <si>
    <t>Marks</t>
  </si>
  <si>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</si>
  <si>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</si>
  <si>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</si>
  <si>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</si>
  <si>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</si>
  <si>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</si>
  <si>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</si>
  <si>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</si>
  <si>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</si>
  <si>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</si>
  <si>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</si>
  <si>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</si>
  <si>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</si>
  <si>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</si>
  <si>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</si>
  <si>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16</t>
  </si>
  <si>
    <t>Child 17</t>
  </si>
  <si>
    <t>Child 18</t>
  </si>
  <si>
    <t>Child 19</t>
  </si>
  <si>
    <t>Child 20</t>
  </si>
  <si>
    <t>Child 21</t>
  </si>
  <si>
    <t>Child 22</t>
  </si>
  <si>
    <t>Child 23</t>
  </si>
  <si>
    <t>Child 24</t>
  </si>
  <si>
    <t>Child 25</t>
  </si>
  <si>
    <t>Child 26</t>
  </si>
  <si>
    <t>Child 27</t>
  </si>
  <si>
    <t>Child 28</t>
  </si>
  <si>
    <t>Child 29</t>
  </si>
  <si>
    <t>Child 30</t>
  </si>
  <si>
    <t>Criteria</t>
  </si>
  <si>
    <t>TOTAL</t>
  </si>
  <si>
    <t>%</t>
  </si>
  <si>
    <t xml:space="preserve">Level </t>
  </si>
  <si>
    <t xml:space="preserve">x &lt; 20% </t>
  </si>
  <si>
    <t>20% ≤ x &lt;30%</t>
  </si>
  <si>
    <t>30% ≤ x &lt;40%</t>
  </si>
  <si>
    <t>40% ≤ x &lt;60%</t>
  </si>
  <si>
    <t>60% ≤ x &lt;80%</t>
  </si>
  <si>
    <t>80% ≤ x &lt;90%</t>
  </si>
  <si>
    <t>90% ≤ x &lt;100%</t>
  </si>
  <si>
    <t>Level 2</t>
  </si>
  <si>
    <t>Levels</t>
  </si>
  <si>
    <t>Not yet L2</t>
  </si>
  <si>
    <t>APS</t>
  </si>
  <si>
    <t>Total Marks</t>
  </si>
  <si>
    <t>2c</t>
  </si>
  <si>
    <t>2b</t>
  </si>
  <si>
    <t>2a</t>
  </si>
  <si>
    <t>2a ***</t>
  </si>
  <si>
    <t>N/A</t>
  </si>
  <si>
    <t>3c</t>
  </si>
  <si>
    <t>3b</t>
  </si>
  <si>
    <t>3a</t>
  </si>
  <si>
    <t>3a ***</t>
  </si>
  <si>
    <t xml:space="preserve">Marks </t>
  </si>
  <si>
    <t>out of 30</t>
  </si>
  <si>
    <t>Level 3</t>
  </si>
  <si>
    <t>Level 5</t>
  </si>
  <si>
    <t>Level 6</t>
  </si>
  <si>
    <t>Level 8</t>
  </si>
  <si>
    <t>Level 7</t>
  </si>
  <si>
    <t>out of 48</t>
  </si>
  <si>
    <t>out of 61</t>
  </si>
  <si>
    <t>out of 52</t>
  </si>
  <si>
    <t>Not yet L3</t>
  </si>
  <si>
    <t>Not yet L4</t>
  </si>
  <si>
    <t>4c</t>
  </si>
  <si>
    <t>4b</t>
  </si>
  <si>
    <t>4a</t>
  </si>
  <si>
    <t>4a ***</t>
  </si>
  <si>
    <t>Not yet L5</t>
  </si>
  <si>
    <t>5c</t>
  </si>
  <si>
    <t>5b</t>
  </si>
  <si>
    <t>5a</t>
  </si>
  <si>
    <t>5a ***</t>
  </si>
  <si>
    <t>Not yet L6</t>
  </si>
  <si>
    <t>6c</t>
  </si>
  <si>
    <t>6b</t>
  </si>
  <si>
    <t>6a</t>
  </si>
  <si>
    <t>6a ***</t>
  </si>
  <si>
    <t>Not yet L7</t>
  </si>
  <si>
    <t>7c</t>
  </si>
  <si>
    <t>7b</t>
  </si>
  <si>
    <t>7a</t>
  </si>
  <si>
    <t>7a ***</t>
  </si>
  <si>
    <t>Not yet L8</t>
  </si>
  <si>
    <t>8c</t>
  </si>
  <si>
    <t>8b</t>
  </si>
  <si>
    <t>8a</t>
  </si>
  <si>
    <t>8a ***</t>
  </si>
  <si>
    <t>count sets of objects reliably</t>
  </si>
  <si>
    <t>use mental recall of addition and subtraction facts to 10</t>
  </si>
  <si>
    <t>use mental calculation strategies to solve number problems including those involving money and measures</t>
  </si>
  <si>
    <t>record their work in writing</t>
  </si>
  <si>
    <t>choose the appropriate operation when dolving addition and subtraction problems</t>
  </si>
  <si>
    <t>recognise sequences of numbers, including odd and even numbers</t>
  </si>
  <si>
    <t>use mathematical names for common 2D and 3D shapes</t>
  </si>
  <si>
    <t>describe their properties, including number of sides and corners</t>
  </si>
  <si>
    <t>describe the position of objects</t>
  </si>
  <si>
    <t>distinguish between straight and turning movements, recognise right angles in turns and understand angle as a measurement of turn</t>
  </si>
  <si>
    <t>begin to use a wider range of measures including to use everyday non-standard and standard units to measure length and mass</t>
  </si>
  <si>
    <t>begin to understand that numbers can be used not only to count discrete objects but also to describe continous measures</t>
  </si>
  <si>
    <t>HD1</t>
  </si>
  <si>
    <t>HD2</t>
  </si>
  <si>
    <t>sort objects and classify them using more than one criterion</t>
  </si>
  <si>
    <t>understand vocabulary relating to handling data</t>
  </si>
  <si>
    <t>collect and sort data to test a simple hypothesis</t>
  </si>
  <si>
    <t xml:space="preserve">record results in simple lists, tables, pictograms and block graphs </t>
  </si>
  <si>
    <t>communicate findings, using the lists, tables, graphs they have recorded</t>
  </si>
  <si>
    <t>understand place value in numbers to 1000</t>
  </si>
  <si>
    <t>use place value to make approximations</t>
  </si>
  <si>
    <t>recognise negative numbers in contexts such as temperature</t>
  </si>
  <si>
    <t>use simple fractions that are several parts of a whole and recognise when two simple fractions are equivalent</t>
  </si>
  <si>
    <t>begin to use decimal notation in contexts such as money</t>
  </si>
  <si>
    <t xml:space="preserve">derive associated division facts from known multiplication facts </t>
  </si>
  <si>
    <t xml:space="preserve">add and subtract two-digit numbers mentally </t>
  </si>
  <si>
    <t xml:space="preserve">add and subtract three digit numbers using written method </t>
  </si>
  <si>
    <t xml:space="preserve">multiply and divide two digit numbers by 2, 3, 4 or 5 as well as 10 with whole number answers and remainders </t>
  </si>
  <si>
    <t xml:space="preserve">use mental recall of addition and subtraction facts to 20 in solving problems involving larger numbers </t>
  </si>
  <si>
    <t>solve whole number problems including those involving multiplication and division that may give rise to remainders</t>
  </si>
  <si>
    <t xml:space="preserve">begin to understand the place value of each digit; use this to order numbers up to 100 </t>
  </si>
  <si>
    <t>begin to use halves and quarters and relate the concept of half of a small quantity to the concept of half of a shape</t>
  </si>
  <si>
    <t>use the knowledge that subtraction is the inverse of addition and understand halving as a way of ‘undoing’ doubling and vice versa</t>
  </si>
  <si>
    <t>recognise a wider range of sequences</t>
  </si>
  <si>
    <t>begin to understand the role of the equals sign</t>
  </si>
  <si>
    <t xml:space="preserve">begin to recognise nets of familiar 3-D shapes, e.g. cube, cuboid, triangular prism, square-based pyramid </t>
  </si>
  <si>
    <t>classify 3-D and 2-D shapes in various ways using mathematical properties such as reflective symmetry for 2-D shapes</t>
  </si>
  <si>
    <t>recognise shapes in different orientations and reflect shapes, presented on a grid, in a vertical or 
horizontal mirror line</t>
  </si>
  <si>
    <t>describe position and movement</t>
  </si>
  <si>
    <t xml:space="preserve">use a wider range of measures including non-standard units and standard metric units of length, capacity and mass in a range of contexts </t>
  </si>
  <si>
    <t>use standard units of time</t>
  </si>
  <si>
    <t>gather information</t>
  </si>
  <si>
    <t>construct bar charts and pictograms, where the sympbol represents a group of units</t>
  </si>
  <si>
    <t>use Venn and Carroll diagrams to record their sorting and classifying of information</t>
  </si>
  <si>
    <t xml:space="preserve">extract and interpret information presented in simple tables, lists, bar charts and pictograms 
</t>
  </si>
  <si>
    <t>use understanding of place value to multiply and divide whole numbers and decimals by 10, 100 and 1000 and explain the effect</t>
  </si>
  <si>
    <t>round decimals to the nearest decimal place and order negative numbers in context</t>
  </si>
  <si>
    <t>recognise and use number patterns and relationships</t>
  </si>
  <si>
    <t>use equivalence between fractions and order fractions and decimals</t>
  </si>
  <si>
    <t>reduce a fraction to its simplest form by cancelling common factors</t>
  </si>
  <si>
    <t>understand simple ratio</t>
  </si>
  <si>
    <t xml:space="preserve">use known facts, place value, knowledge of operations and brackets to calculate including using all four operations with decimals to two places </t>
  </si>
  <si>
    <t xml:space="preserve">use a calculator where appropriate to calculate fractions/percentages of quantities/measurements </t>
  </si>
  <si>
    <t>understand and use an appropriate non-calculator method for solving problems that involve multiplying and dividing any three digit number by any two-digit number</t>
  </si>
  <si>
    <t>solve simple problems involving ordering, adding, subtracting negative numbers in context</t>
  </si>
  <si>
    <t>solve simple problems involving ratio and direct proportion</t>
  </si>
  <si>
    <t>apply inverse operations and approximate to check answers to problems are of the correct magnitude</t>
  </si>
  <si>
    <t>construct, express in symbolic form, and use simple formulae involving one or two operations</t>
  </si>
  <si>
    <t xml:space="preserve">use and interpret coordinates in all four quadrants </t>
  </si>
  <si>
    <t>use a wider range of properties of 2-D and 3-D shapes and identify all the symmetries of 2-D shapes</t>
  </si>
  <si>
    <t xml:space="preserve">use language associated with angle and know and use the angle sum of a triangle and that of angles at a point </t>
  </si>
  <si>
    <t xml:space="preserve">reason about position and movement and transform shapes </t>
  </si>
  <si>
    <t>measure and draw angles to the nearest degree, when constructing models and drawing or using shapes</t>
  </si>
  <si>
    <t>read and interpret scales on a range of measuring instruments, explaining what each labelled division represents</t>
  </si>
  <si>
    <t>S7</t>
  </si>
  <si>
    <t>understand and use the formula for the area of a rectangle and distinguish area from perimeter</t>
  </si>
  <si>
    <t>HD6</t>
  </si>
  <si>
    <t>ask questions, plan how to answer them and collect the data required</t>
  </si>
  <si>
    <t xml:space="preserve">in probability, select methods based on equally likely outcomes and experimental evidence, as appropriate </t>
  </si>
  <si>
    <t xml:space="preserve">understand and use the probability scale from 0 to 1 </t>
  </si>
  <si>
    <t xml:space="preserve">understand and use the mean of discrete data and compare two simple distributions, using the range and one of mode, median or mean 
</t>
  </si>
  <si>
    <t>understand that different outcomes may result from repeating an experiment</t>
  </si>
  <si>
    <t xml:space="preserve">interpret graphs and diagrams, including pie charts, and draw conclusions </t>
  </si>
  <si>
    <t>solve problems involving the conversion of units and make sensible estimates of a range of measures in relation to everyday situations</t>
  </si>
  <si>
    <t>use the equivalence of fractions, decimals and percentages to compare proportions</t>
  </si>
  <si>
    <t>calculate percentages and find the outcome of a given percentage increase or decrease</t>
  </si>
  <si>
    <t xml:space="preserve">divide a quantity into two or more parts in a given ratio and solve problems involving ratio and direct proportion </t>
  </si>
  <si>
    <t>use proportional reasoning to solve a problem, choosing the correct numbers to take as 100%, or as a whole</t>
  </si>
  <si>
    <t xml:space="preserve">add and subtract fractions by writing them with a common denominator, calculate fractions of quantities (fraction answers), multiply and divide an integer by a fraction 
</t>
  </si>
  <si>
    <t>A3</t>
  </si>
  <si>
    <t>A4</t>
  </si>
  <si>
    <t xml:space="preserve">use systematic trial and improvement methods and ICT tools to find approximate solutions to equations such as x3 + x = 20 </t>
  </si>
  <si>
    <t xml:space="preserve">construct and solve linear equations with integer coefficients, using an appropriate method </t>
  </si>
  <si>
    <t>A5</t>
  </si>
  <si>
    <t>generate terms of a sequence using term-to-term and position-to-term definitions of the sequence, on paper and using ICT; write an expression to describe the nth term of an arithmetic sequence</t>
  </si>
  <si>
    <t xml:space="preserve">plot the graphs of linear functions, where y is given explicitly in terms of x; recognise that equations of the form y = mx + c correspond to straight-line graphs </t>
  </si>
  <si>
    <t>construct functions arising from real-life problems and plot their corresponding graphs; interpret graphs arising from real situations</t>
  </si>
  <si>
    <t>S8</t>
  </si>
  <si>
    <t>classify quadrilaterals by their geometric properties</t>
  </si>
  <si>
    <t>solve geometrical problems using properties of angles, of parallel and intersecting lines, and of triangles and other polygons</t>
  </si>
  <si>
    <t>identify alternate and corresponding angles: understand a proof that the sum of the angles of a triangle is 180° and of a quadrilateral is 360°</t>
  </si>
  <si>
    <t>devise instructions for a computer to generate and transform shapes and paths</t>
  </si>
  <si>
    <t>visualise and use 2-D representations of 3-D objects</t>
  </si>
  <si>
    <t>enlarge 2-D shapes, given a centre of enlargement and a positive whole-number scale factor</t>
  </si>
  <si>
    <t>S9</t>
  </si>
  <si>
    <t>S10</t>
  </si>
  <si>
    <t>use straight edge and compasses to do standard constructions</t>
  </si>
  <si>
    <t>know and use the formulae for the circumference and area of a circle</t>
  </si>
  <si>
    <t>know that translations, rotations and reflections preserve length and angle and map objects onto congruent images</t>
  </si>
  <si>
    <t xml:space="preserve">deduce and use formulae for the area of a triangle and parallelogram, and the volume of a cuboid; calculate volumes and surface areas of cuboids </t>
  </si>
  <si>
    <t xml:space="preserve">design a survey or experiment to capture the necessary data from one or more sources; design, trial and, if necessary, refine data collection sheets; construct tables for large discrete and continuous sets of raw data, choosing suitable class intervals; design and use two-way tables </t>
  </si>
  <si>
    <t>select, construct and modify, on paper and using ICT: pie charts for categorical data ; bar charts and frequency diagrams for discrete and continuous data; simple time graphs for time series; scatter graphs</t>
  </si>
  <si>
    <t>know that the sum of probabilities of all mutually exclusive outcomes is 1 and use this when solving problems</t>
  </si>
  <si>
    <t>communicate interpretations and results of a statistical survey using selected tables, graphs and diagrams in support</t>
  </si>
  <si>
    <t>find and record all possible mutually exclusive outcomes for single events and two successive events in a systematic way</t>
  </si>
  <si>
    <t>understand and use proportionality</t>
  </si>
  <si>
    <t xml:space="preserve">add, subtract, multiply and divide fractions </t>
  </si>
  <si>
    <t>calculate the result of any proportional change using multiplicative methods</t>
  </si>
  <si>
    <t xml:space="preserve">understand the effects of multiplying and dividing by numbers between 0 and 1 </t>
  </si>
  <si>
    <t>make and justify estimates and approximations of calculations; estimate calculations by rounding numbers to one significant figure and multiplying and dividing mentally</t>
  </si>
  <si>
    <t xml:space="preserve">use a calculator efficiently and appropriately to perform complex calculations with numbers of any size, knowing not to round during intermediate steps of a calculation </t>
  </si>
  <si>
    <t>use algebraic and graphical methods to solve simultaneous linear equations in two variables</t>
  </si>
  <si>
    <t>square a linear expression, and expand and simplify the product of two linear expressions of the form (x  n) and simplify the corresponding quadratic expression</t>
  </si>
  <si>
    <t>solve inequalities in one variable and represent the solution set on a number line</t>
  </si>
  <si>
    <t>use formulae from mathematics and other subjects; substitute numbers into expressions and formulae; derive a formula and, in simple cases, change its subject</t>
  </si>
  <si>
    <t>A6</t>
  </si>
  <si>
    <t>find the next term and nth term of quadratic sequences and functions and explore their properties</t>
  </si>
  <si>
    <t xml:space="preserve">plot graphs of simple quadratic and cubic functions, e.g. y = x2, y = 3x2 + 4, y = x3 
</t>
  </si>
  <si>
    <t>understand and apply Pythagoras' theorem when solving problems in 2-D</t>
  </si>
  <si>
    <t xml:space="preserve">calculate lengths, areas and volumes in plane shapes and right prisms </t>
  </si>
  <si>
    <t>find the locus of a point that moves according to a given rule, both by reasoning and using ICT</t>
  </si>
  <si>
    <t>enlarge 2-D shapes, given a centre of enlargement and a fractional scale factor, on paper and using ICT; recognise the similarity of the resulting shapes</t>
  </si>
  <si>
    <t>recognise that measurements given to the nearest whole unit may be inaccurate by up to one half of the unit in either direction</t>
  </si>
  <si>
    <t xml:space="preserve">understand and use measures of speed (and other compound measures such as density or pressure) to solve problems </t>
  </si>
  <si>
    <t>understand relative frequency as an estimate of probability and use this to compare outcomes of an experiment</t>
  </si>
  <si>
    <t>suggest a problem to explore using statistical methods, frame questions and raise conjectures; identify possible sources of bias and plan how to minimise it</t>
  </si>
  <si>
    <t>select, construct and modify, on paper and using ICT suitable graphical representation to progress an enquiry including frequency polygons and lines of best fit on scatter graphs</t>
  </si>
  <si>
    <t>estimate the mean, median and range of a set of grouped data and determine the modal class, selecting the statistic most appropriate to the line of enquiry</t>
  </si>
  <si>
    <t>compare two or more distributions and make inferences, using the shape of the distributions and measures of average and range</t>
  </si>
  <si>
    <t>examine critically the results of a statistical enquiry, and justify the choice of statistical representation in written presentation</t>
  </si>
  <si>
    <t xml:space="preserve">understand the equivalence between recurring decimals and fractions </t>
  </si>
  <si>
    <t xml:space="preserve">use fractions or percentages to solve problems involving repeated proportional changes or the calculation of the original quantity given the result of a proportional change </t>
  </si>
  <si>
    <t xml:space="preserve">solve problems involving calculating with powers, roots and numbers expressed in standard form, checking for correct order of magnitude and using a calculator as appropriate </t>
  </si>
  <si>
    <t xml:space="preserve">factorise quadratic expressions including the difference of two squares, e.g. x2 – 9 = (x + 3) (x – 3) </t>
  </si>
  <si>
    <t>manipulate algebraic formulae, equations and expressions, finding common factors and multiplying two linear expressions</t>
  </si>
  <si>
    <t>derive and use more complex formulae and change the subject of a formula</t>
  </si>
  <si>
    <t>A7</t>
  </si>
  <si>
    <t xml:space="preserve">solve inequalities in two variables and find the solution set 
</t>
  </si>
  <si>
    <t>evaluate algebraic formulae, substituting
fractions, decimals and negative numbers</t>
  </si>
  <si>
    <t>sketch, interpret and identify graphs of linear, quadratic, cubic and reciprocal functions, and graphs that model real situations</t>
  </si>
  <si>
    <t>understand the effect on a graph of additi
on of (or multiplication by) a constant</t>
  </si>
  <si>
    <t>understand and use congruence and mathematical similarity</t>
  </si>
  <si>
    <t>understand and use trigonometrical relationships in right-angled triangles, and use these to solve problems, including those involving bearings</t>
  </si>
  <si>
    <t>understand the difference between formulae for perimeter, area and volume in simple contexts by considering dimensions</t>
  </si>
  <si>
    <t>know when to add or multiply two probabilities</t>
  </si>
  <si>
    <t>use tree diagrams to calculate probabilities of combinations of independent events</t>
  </si>
  <si>
    <t xml:space="preserve">estimate and find the median, quartiles and interquartile range for large data sets, including using a cumulative frequency diagram </t>
  </si>
  <si>
    <t xml:space="preserve">compare two or more distributions and make inferences, using the shape of the distributions and measures of average and spread including median and quartiles 
</t>
  </si>
  <si>
    <t>out of 53</t>
  </si>
  <si>
    <t>out of 60</t>
  </si>
  <si>
    <t>Level 1</t>
  </si>
  <si>
    <t>count up to 10 objects</t>
  </si>
  <si>
    <t>read, write numbers to 10</t>
  </si>
  <si>
    <t>order numbers to 10</t>
  </si>
  <si>
    <t>begin to use the fraction 1/2</t>
  </si>
  <si>
    <t>understand addition as finding the total of two or more sets of objects</t>
  </si>
  <si>
    <t>understand subtraction as 'taking away' objects from a set and finding how many are left</t>
  </si>
  <si>
    <t>add and subtract numbers of objects to 10</t>
  </si>
  <si>
    <t>begin to know some addition facts</t>
  </si>
  <si>
    <t>solve addition/subtraction problems involving up to 10 objects</t>
  </si>
  <si>
    <t>record their work</t>
  </si>
  <si>
    <t>use everyday language to describe properties of 2-D and 2-D shapes</t>
  </si>
  <si>
    <t>use everyday language to describe positions of 2-S and 3-D shapes</t>
  </si>
  <si>
    <t>measure and order objects using direct comparison</t>
  </si>
  <si>
    <t>order events</t>
  </si>
  <si>
    <t>sort and classify objects</t>
  </si>
  <si>
    <t>represent their work</t>
  </si>
  <si>
    <t>demonstrate the criterion they have used</t>
  </si>
  <si>
    <t>out of 24</t>
  </si>
  <si>
    <t>Not yet L1</t>
  </si>
  <si>
    <t>1c</t>
  </si>
  <si>
    <t>1b</t>
  </si>
  <si>
    <t>1a</t>
  </si>
  <si>
    <t>1a***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</si>
</sst>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5"/>
      <color theme="0"/>
      <name val="Calibri"/>
      <scheme val="minor"/>
    </font>
    <font>
      <sz val="12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 applyAlignment="1">
      <alignment horizontal="left"/>
    </xf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left" textRotation="60" wrapText="1"/>
    </xf>
    <xf numFmtId="0" fontId="5" fillId="0" borderId="3" xfId="0" applyFont="1" applyBorder="1" applyAlignment="1">
      <alignment horizontal="left" textRotation="60" wrapText="1"/>
    </xf>
    <xf numFmtId="0" fontId="5" fillId="0" borderId="12" xfId="0" applyFont="1" applyBorder="1" applyAlignment="1">
      <alignment horizontal="left" textRotation="60" wrapText="1"/>
    </xf>
    <xf numFmtId="0" fontId="1" fillId="5" borderId="1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0" borderId="10" xfId="0" applyBorder="1"/>
    <xf numFmtId="0" fontId="0" fillId="2" borderId="10" xfId="0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0" fillId="0" borderId="25" xfId="0" applyBorder="1"/>
    <xf numFmtId="0" fontId="0" fillId="0" borderId="2" xfId="0" applyBorder="1"/>
    <xf numFmtId="0" fontId="0" fillId="0" borderId="20" xfId="0" applyBorder="1"/>
    <xf numFmtId="0" fontId="0" fillId="0" borderId="16" xfId="0" applyBorder="1"/>
    <xf numFmtId="0" fontId="0" fillId="0" borderId="19" xfId="0" applyBorder="1"/>
    <xf numFmtId="0" fontId="0" fillId="0" borderId="17" xfId="0" applyBorder="1"/>
    <xf numFmtId="0" fontId="2" fillId="0" borderId="2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3" borderId="16" xfId="0" applyFont="1" applyFill="1" applyBorder="1"/>
    <xf numFmtId="0" fontId="7" fillId="3" borderId="19" xfId="0" applyFont="1" applyFill="1" applyBorder="1"/>
    <xf numFmtId="9" fontId="7" fillId="3" borderId="19" xfId="0" applyNumberFormat="1" applyFont="1" applyFill="1" applyBorder="1"/>
    <xf numFmtId="9" fontId="7" fillId="3" borderId="17" xfId="0" applyNumberFormat="1" applyFont="1" applyFill="1" applyBorder="1"/>
    <xf numFmtId="9" fontId="0" fillId="0" borderId="16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37" xfId="0" applyBorder="1"/>
    <xf numFmtId="0" fontId="0" fillId="0" borderId="15" xfId="0" applyBorder="1"/>
    <xf numFmtId="0" fontId="0" fillId="0" borderId="14" xfId="0" applyBorder="1"/>
    <xf numFmtId="0" fontId="0" fillId="0" borderId="23" xfId="0" applyBorder="1"/>
    <xf numFmtId="0" fontId="0" fillId="0" borderId="38" xfId="0" applyBorder="1"/>
    <xf numFmtId="0" fontId="0" fillId="0" borderId="39" xfId="0" applyBorder="1"/>
    <xf numFmtId="0" fontId="0" fillId="0" borderId="21" xfId="0" applyBorder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4" borderId="3" xfId="0" applyFont="1" applyFill="1" applyBorder="1" applyAlignment="1">
      <alignment horizontal="left" textRotation="60" wrapText="1"/>
    </xf>
    <xf numFmtId="0" fontId="2" fillId="4" borderId="3" xfId="0" applyFont="1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/>
    <xf numFmtId="0" fontId="0" fillId="4" borderId="10" xfId="0" applyFill="1" applyBorder="1"/>
    <xf numFmtId="0" fontId="5" fillId="2" borderId="12" xfId="0" applyFont="1" applyFill="1" applyBorder="1" applyAlignment="1">
      <alignment horizontal="left" textRotation="60" wrapText="1"/>
    </xf>
    <xf numFmtId="0" fontId="2" fillId="2" borderId="26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/>
    <xf numFmtId="0" fontId="0" fillId="2" borderId="20" xfId="0" applyFill="1" applyBorder="1"/>
    <xf numFmtId="0" fontId="5" fillId="4" borderId="12" xfId="0" applyFont="1" applyFill="1" applyBorder="1" applyAlignment="1">
      <alignment horizontal="left" textRotation="60" wrapText="1"/>
    </xf>
    <xf numFmtId="0" fontId="2" fillId="4" borderId="26" xfId="0" applyFont="1" applyFill="1" applyBorder="1" applyAlignment="1">
      <alignment horizontal="center"/>
    </xf>
    <xf numFmtId="0" fontId="0" fillId="4" borderId="25" xfId="0" applyFill="1" applyBorder="1"/>
    <xf numFmtId="0" fontId="0" fillId="4" borderId="2" xfId="0" applyFill="1" applyBorder="1"/>
    <xf numFmtId="0" fontId="0" fillId="4" borderId="20" xfId="0" applyFill="1" applyBorder="1"/>
    <xf numFmtId="9" fontId="0" fillId="0" borderId="23" xfId="0" applyNumberForma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6</xdr:col>
      <xdr:colOff>152400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794000" cy="2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177800</xdr:rowOff>
    </xdr:from>
    <xdr:to>
      <xdr:col>4</xdr:col>
      <xdr:colOff>508000</xdr:colOff>
      <xdr:row>0</xdr:row>
      <xdr:rowOff>192560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00"/>
          <a:ext cx="2057400" cy="611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4</xdr:col>
      <xdr:colOff>508000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177800</xdr:rowOff>
    </xdr:from>
    <xdr:to>
      <xdr:col>3</xdr:col>
      <xdr:colOff>317500</xdr:colOff>
      <xdr:row>0</xdr:row>
      <xdr:rowOff>789460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800"/>
          <a:ext cx="2057400" cy="611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4</xdr:col>
      <xdr:colOff>508000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101600</xdr:rowOff>
    </xdr:from>
    <xdr:to>
      <xdr:col>3</xdr:col>
      <xdr:colOff>330200</xdr:colOff>
      <xdr:row>0</xdr:row>
      <xdr:rowOff>713260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01600"/>
          <a:ext cx="2057400" cy="611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3</xdr:col>
      <xdr:colOff>317500</xdr:colOff>
      <xdr:row>0</xdr:row>
      <xdr:rowOff>852961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4</xdr:col>
      <xdr:colOff>381000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342900</xdr:rowOff>
    </xdr:from>
    <xdr:to>
      <xdr:col>3</xdr:col>
      <xdr:colOff>190500</xdr:colOff>
      <xdr:row>0</xdr:row>
      <xdr:rowOff>954560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2057400" cy="6116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4</xdr:col>
      <xdr:colOff>508000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241301</xdr:rowOff>
    </xdr:from>
    <xdr:to>
      <xdr:col>3</xdr:col>
      <xdr:colOff>317500</xdr:colOff>
      <xdr:row>0</xdr:row>
      <xdr:rowOff>852961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4</xdr:col>
      <xdr:colOff>508000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241301</xdr:rowOff>
    </xdr:from>
    <xdr:to>
      <xdr:col>3</xdr:col>
      <xdr:colOff>317500</xdr:colOff>
      <xdr:row>0</xdr:row>
      <xdr:rowOff>852961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241301</xdr:rowOff>
    </xdr:from>
    <xdr:to>
      <xdr:col>4</xdr:col>
      <xdr:colOff>127000</xdr:colOff>
      <xdr:row>0</xdr:row>
      <xdr:rowOff>243361</xdr:rowOff>
    </xdr:to>
    <xdr:pic>
      <xdr:nvPicPr>
        <xdr:cNvPr id="2" name="Picture 1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1301"/>
          <a:ext cx="2057400" cy="6116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393700</xdr:rowOff>
    </xdr:from>
    <xdr:to>
      <xdr:col>3</xdr:col>
      <xdr:colOff>317500</xdr:colOff>
      <xdr:row>0</xdr:row>
      <xdr:rowOff>1005360</xdr:rowOff>
    </xdr:to>
    <xdr:pic>
      <xdr:nvPicPr>
        <xdr:cNvPr id="3" name="Picture 2" descr="Maths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3700"/>
          <a:ext cx="2057400" cy="611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K17" sqref="K17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7.125" customWidth="1"/>
    <col min="5" max="5" width="9.375" style="2" customWidth="1"/>
    <col min="6" max="6" width="8.625" customWidth="1"/>
    <col min="7" max="7" width="7.125" style="2" customWidth="1"/>
    <col min="8" max="8" width="9.5" customWidth="1"/>
    <col min="9" max="9" width="7.125" style="2" customWidth="1"/>
    <col min="10" max="10" width="7.125" customWidth="1"/>
    <col min="11" max="11" width="7.125" style="2" customWidth="1"/>
    <col min="12" max="12" width="7" customWidth="1"/>
    <col min="13" max="13" width="7.125" style="2" customWidth="1"/>
    <col min="14" max="14" width="7.125" customWidth="1"/>
    <col min="15" max="15" width="9.5" style="2" customWidth="1"/>
    <col min="16" max="16" width="9.375" customWidth="1"/>
    <col min="17" max="17" width="9.375" style="2" customWidth="1"/>
    <col min="18" max="18" width="9" customWidth="1"/>
    <col min="19" max="19" width="9.125" style="2" customWidth="1"/>
  </cols>
  <sheetData>
    <row r="1" spans="1:23" s="1" customFormat="1" ht="198" customHeight="1" thickBot="1" x14ac:dyDescent="0.25">
      <c r="A1" s="97" t="s">
        <v>291</v>
      </c>
      <c r="B1" s="98"/>
      <c r="C1" s="11" t="s">
        <v>292</v>
      </c>
      <c r="D1" s="12" t="s">
        <v>293</v>
      </c>
      <c r="E1" s="11" t="s">
        <v>294</v>
      </c>
      <c r="F1" s="12" t="s">
        <v>295</v>
      </c>
      <c r="G1" s="11" t="s">
        <v>296</v>
      </c>
      <c r="H1" s="12" t="s">
        <v>297</v>
      </c>
      <c r="I1" s="11" t="s">
        <v>298</v>
      </c>
      <c r="J1" s="12" t="s">
        <v>299</v>
      </c>
      <c r="K1" s="11" t="s">
        <v>300</v>
      </c>
      <c r="L1" s="12" t="s">
        <v>301</v>
      </c>
      <c r="M1" s="11" t="s">
        <v>302</v>
      </c>
      <c r="N1" s="12" t="s">
        <v>303</v>
      </c>
      <c r="O1" s="11" t="s">
        <v>304</v>
      </c>
      <c r="P1" s="12" t="s">
        <v>305</v>
      </c>
      <c r="Q1" s="11" t="s">
        <v>306</v>
      </c>
      <c r="R1" s="12" t="s">
        <v>307</v>
      </c>
      <c r="S1" s="11" t="s">
        <v>308</v>
      </c>
    </row>
    <row r="2" spans="1:23" ht="16.5" thickBot="1" x14ac:dyDescent="0.3">
      <c r="A2" s="23"/>
      <c r="B2" s="25" t="s">
        <v>80</v>
      </c>
      <c r="C2" s="9" t="s">
        <v>27</v>
      </c>
      <c r="D2" s="10" t="s">
        <v>28</v>
      </c>
      <c r="E2" s="9" t="s">
        <v>29</v>
      </c>
      <c r="F2" s="10" t="s">
        <v>30</v>
      </c>
      <c r="G2" s="9" t="s">
        <v>33</v>
      </c>
      <c r="H2" s="10" t="s">
        <v>34</v>
      </c>
      <c r="I2" s="9" t="s">
        <v>34</v>
      </c>
      <c r="J2" s="10" t="s">
        <v>36</v>
      </c>
      <c r="K2" s="9" t="s">
        <v>37</v>
      </c>
      <c r="L2" s="10" t="s">
        <v>38</v>
      </c>
      <c r="M2" s="9" t="s">
        <v>41</v>
      </c>
      <c r="N2" s="10" t="s">
        <v>42</v>
      </c>
      <c r="O2" s="9" t="s">
        <v>43</v>
      </c>
      <c r="P2" s="10" t="s">
        <v>44</v>
      </c>
      <c r="Q2" s="9" t="s">
        <v>153</v>
      </c>
      <c r="R2" s="10" t="s">
        <v>154</v>
      </c>
      <c r="S2" s="9" t="s">
        <v>24</v>
      </c>
      <c r="T2" s="99" t="s">
        <v>81</v>
      </c>
      <c r="U2" s="101" t="s">
        <v>82</v>
      </c>
      <c r="V2" s="103" t="s">
        <v>83</v>
      </c>
      <c r="W2" s="103" t="s">
        <v>94</v>
      </c>
    </row>
    <row r="3" spans="1:23" ht="16.5" thickBot="1" x14ac:dyDescent="0.3">
      <c r="A3" s="24"/>
      <c r="B3" s="26" t="s">
        <v>49</v>
      </c>
      <c r="C3" s="9">
        <v>1</v>
      </c>
      <c r="D3" s="10">
        <v>1</v>
      </c>
      <c r="E3" s="9">
        <v>2</v>
      </c>
      <c r="F3" s="10">
        <v>1</v>
      </c>
      <c r="G3" s="9">
        <v>2</v>
      </c>
      <c r="H3" s="10">
        <v>1</v>
      </c>
      <c r="I3" s="9">
        <v>1</v>
      </c>
      <c r="J3" s="10">
        <v>2</v>
      </c>
      <c r="K3" s="9">
        <v>2</v>
      </c>
      <c r="L3" s="10">
        <v>2</v>
      </c>
      <c r="M3" s="9">
        <v>2</v>
      </c>
      <c r="N3" s="10">
        <v>1</v>
      </c>
      <c r="O3" s="9">
        <v>1</v>
      </c>
      <c r="P3" s="10">
        <v>1</v>
      </c>
      <c r="Q3" s="9">
        <v>1</v>
      </c>
      <c r="R3" s="10">
        <v>2</v>
      </c>
      <c r="S3" s="9">
        <v>1</v>
      </c>
      <c r="T3" s="100"/>
      <c r="U3" s="102"/>
      <c r="V3" s="104"/>
      <c r="W3" s="104"/>
    </row>
    <row r="4" spans="1:23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74">
        <f t="shared" ref="T4:T33" si="0">SUM(C4:S4)</f>
        <v>0</v>
      </c>
      <c r="U4" s="64">
        <f>T4/24</f>
        <v>0</v>
      </c>
      <c r="V4" s="33" t="str">
        <f>IF(U4&lt;20%,"not yet L1",IF(U4&lt;40%,"1c",IF(U4&lt;80%,"1b",IF(U4&lt;90%,"1a","1a***"))))</f>
        <v>not yet L1</v>
      </c>
      <c r="W4" s="71" t="str">
        <f>IF(U4&lt;20%, "N/A", IF(U4&lt;30%, "7", IF(U4&lt;40%, "8", IF(U4&lt;60%, "9", IF(U4&lt;80%, "10", IF(U4&lt;90%, "11", "12"))))))</f>
        <v>N/A</v>
      </c>
    </row>
    <row r="5" spans="1:23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74">
        <f t="shared" si="0"/>
        <v>0</v>
      </c>
      <c r="U5" s="65">
        <f t="shared" ref="U5:U33" si="1">T5/24</f>
        <v>0</v>
      </c>
      <c r="V5" s="34" t="str">
        <f t="shared" ref="V5:V33" si="2">IF(U5&lt;20%,"not yet L1",IF(U5&lt;40%,"1c",IF(U5&lt;80%,"1b",IF(U5&lt;90%,"1a","1a***"))))</f>
        <v>not yet L1</v>
      </c>
      <c r="W5" s="72" t="str">
        <f t="shared" ref="W5:W33" si="3">IF(U5&lt;20%, "N/A", IF(U5&lt;30%, "13", IF(U5&lt;40%, "14", IF(U5&lt;60%, "15", IF(U5&lt;80%, "16", IF(U5&lt;90%, "17", "18"))))))</f>
        <v>N/A</v>
      </c>
    </row>
    <row r="6" spans="1:23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74">
        <f t="shared" si="0"/>
        <v>0</v>
      </c>
      <c r="U6" s="65">
        <f t="shared" si="1"/>
        <v>0</v>
      </c>
      <c r="V6" s="34" t="str">
        <f t="shared" si="2"/>
        <v>not yet L1</v>
      </c>
      <c r="W6" s="72" t="str">
        <f t="shared" si="3"/>
        <v>N/A</v>
      </c>
    </row>
    <row r="7" spans="1:23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74">
        <f t="shared" si="0"/>
        <v>0</v>
      </c>
      <c r="U7" s="65">
        <f t="shared" si="1"/>
        <v>0</v>
      </c>
      <c r="V7" s="34" t="str">
        <f t="shared" si="2"/>
        <v>not yet L1</v>
      </c>
      <c r="W7" s="72" t="str">
        <f t="shared" si="3"/>
        <v>N/A</v>
      </c>
    </row>
    <row r="8" spans="1:23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74">
        <f t="shared" si="0"/>
        <v>0</v>
      </c>
      <c r="U8" s="65">
        <f t="shared" si="1"/>
        <v>0</v>
      </c>
      <c r="V8" s="34" t="str">
        <f t="shared" si="2"/>
        <v>not yet L1</v>
      </c>
      <c r="W8" s="72" t="str">
        <f t="shared" si="3"/>
        <v>N/A</v>
      </c>
    </row>
    <row r="9" spans="1:23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74">
        <f t="shared" si="0"/>
        <v>0</v>
      </c>
      <c r="U9" s="65">
        <f t="shared" si="1"/>
        <v>0</v>
      </c>
      <c r="V9" s="34" t="str">
        <f t="shared" si="2"/>
        <v>not yet L1</v>
      </c>
      <c r="W9" s="72" t="str">
        <f t="shared" si="3"/>
        <v>N/A</v>
      </c>
    </row>
    <row r="10" spans="1:23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74">
        <f t="shared" si="0"/>
        <v>0</v>
      </c>
      <c r="U10" s="65">
        <f t="shared" si="1"/>
        <v>0</v>
      </c>
      <c r="V10" s="34" t="str">
        <f t="shared" si="2"/>
        <v>not yet L1</v>
      </c>
      <c r="W10" s="72" t="str">
        <f t="shared" si="3"/>
        <v>N/A</v>
      </c>
    </row>
    <row r="11" spans="1:23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74">
        <f t="shared" si="0"/>
        <v>0</v>
      </c>
      <c r="U11" s="65">
        <f t="shared" si="1"/>
        <v>0</v>
      </c>
      <c r="V11" s="34" t="str">
        <f t="shared" si="2"/>
        <v>not yet L1</v>
      </c>
      <c r="W11" s="72" t="str">
        <f t="shared" si="3"/>
        <v>N/A</v>
      </c>
    </row>
    <row r="12" spans="1:23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74">
        <f t="shared" si="0"/>
        <v>0</v>
      </c>
      <c r="U12" s="65">
        <f t="shared" si="1"/>
        <v>0</v>
      </c>
      <c r="V12" s="34" t="str">
        <f t="shared" si="2"/>
        <v>not yet L1</v>
      </c>
      <c r="W12" s="72" t="str">
        <f t="shared" si="3"/>
        <v>N/A</v>
      </c>
    </row>
    <row r="13" spans="1:23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74">
        <f t="shared" si="0"/>
        <v>0</v>
      </c>
      <c r="U13" s="65">
        <f t="shared" si="1"/>
        <v>0</v>
      </c>
      <c r="V13" s="34" t="str">
        <f t="shared" si="2"/>
        <v>not yet L1</v>
      </c>
      <c r="W13" s="72" t="str">
        <f t="shared" si="3"/>
        <v>N/A</v>
      </c>
    </row>
    <row r="14" spans="1:23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74">
        <f t="shared" si="0"/>
        <v>0</v>
      </c>
      <c r="U14" s="65">
        <f t="shared" si="1"/>
        <v>0</v>
      </c>
      <c r="V14" s="34" t="str">
        <f t="shared" si="2"/>
        <v>not yet L1</v>
      </c>
      <c r="W14" s="72" t="str">
        <f t="shared" si="3"/>
        <v>N/A</v>
      </c>
    </row>
    <row r="15" spans="1:23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74">
        <f t="shared" si="0"/>
        <v>0</v>
      </c>
      <c r="U15" s="65">
        <f t="shared" si="1"/>
        <v>0</v>
      </c>
      <c r="V15" s="34" t="str">
        <f t="shared" si="2"/>
        <v>not yet L1</v>
      </c>
      <c r="W15" s="72" t="str">
        <f t="shared" si="3"/>
        <v>N/A</v>
      </c>
    </row>
    <row r="16" spans="1:23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74">
        <f t="shared" si="0"/>
        <v>0</v>
      </c>
      <c r="U16" s="65">
        <f t="shared" si="1"/>
        <v>0</v>
      </c>
      <c r="V16" s="34" t="str">
        <f t="shared" si="2"/>
        <v>not yet L1</v>
      </c>
      <c r="W16" s="72" t="str">
        <f t="shared" si="3"/>
        <v>N/A</v>
      </c>
    </row>
    <row r="17" spans="1:23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74">
        <f t="shared" si="0"/>
        <v>0</v>
      </c>
      <c r="U17" s="65">
        <f t="shared" si="1"/>
        <v>0</v>
      </c>
      <c r="V17" s="34" t="str">
        <f t="shared" si="2"/>
        <v>not yet L1</v>
      </c>
      <c r="W17" s="72" t="str">
        <f t="shared" si="3"/>
        <v>N/A</v>
      </c>
    </row>
    <row r="18" spans="1:23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74">
        <f t="shared" si="0"/>
        <v>0</v>
      </c>
      <c r="U18" s="65">
        <f t="shared" si="1"/>
        <v>0</v>
      </c>
      <c r="V18" s="34" t="str">
        <f t="shared" si="2"/>
        <v>not yet L1</v>
      </c>
      <c r="W18" s="72" t="str">
        <f t="shared" si="3"/>
        <v>N/A</v>
      </c>
    </row>
    <row r="19" spans="1:23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74">
        <f t="shared" si="0"/>
        <v>0</v>
      </c>
      <c r="U19" s="65">
        <f t="shared" si="1"/>
        <v>0</v>
      </c>
      <c r="V19" s="34" t="str">
        <f t="shared" si="2"/>
        <v>not yet L1</v>
      </c>
      <c r="W19" s="72" t="str">
        <f t="shared" si="3"/>
        <v>N/A</v>
      </c>
    </row>
    <row r="20" spans="1:23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74">
        <f t="shared" si="0"/>
        <v>0</v>
      </c>
      <c r="U20" s="65">
        <f t="shared" si="1"/>
        <v>0</v>
      </c>
      <c r="V20" s="34" t="str">
        <f t="shared" si="2"/>
        <v>not yet L1</v>
      </c>
      <c r="W20" s="72" t="str">
        <f t="shared" si="3"/>
        <v>N/A</v>
      </c>
    </row>
    <row r="21" spans="1:23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74">
        <f t="shared" si="0"/>
        <v>0</v>
      </c>
      <c r="U21" s="65">
        <f t="shared" si="1"/>
        <v>0</v>
      </c>
      <c r="V21" s="34" t="str">
        <f t="shared" si="2"/>
        <v>not yet L1</v>
      </c>
      <c r="W21" s="72" t="str">
        <f t="shared" si="3"/>
        <v>N/A</v>
      </c>
    </row>
    <row r="22" spans="1:23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74">
        <f t="shared" si="0"/>
        <v>0</v>
      </c>
      <c r="U22" s="65">
        <f t="shared" si="1"/>
        <v>0</v>
      </c>
      <c r="V22" s="34" t="str">
        <f t="shared" si="2"/>
        <v>not yet L1</v>
      </c>
      <c r="W22" s="72" t="str">
        <f t="shared" si="3"/>
        <v>N/A</v>
      </c>
    </row>
    <row r="23" spans="1:23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74">
        <f t="shared" si="0"/>
        <v>0</v>
      </c>
      <c r="U23" s="65">
        <f t="shared" si="1"/>
        <v>0</v>
      </c>
      <c r="V23" s="34" t="str">
        <f t="shared" si="2"/>
        <v>not yet L1</v>
      </c>
      <c r="W23" s="72" t="str">
        <f t="shared" si="3"/>
        <v>N/A</v>
      </c>
    </row>
    <row r="24" spans="1:23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74">
        <f t="shared" si="0"/>
        <v>0</v>
      </c>
      <c r="U24" s="65">
        <f t="shared" si="1"/>
        <v>0</v>
      </c>
      <c r="V24" s="34" t="str">
        <f t="shared" si="2"/>
        <v>not yet L1</v>
      </c>
      <c r="W24" s="72" t="str">
        <f t="shared" si="3"/>
        <v>N/A</v>
      </c>
    </row>
    <row r="25" spans="1:23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74">
        <f t="shared" si="0"/>
        <v>0</v>
      </c>
      <c r="U25" s="65">
        <f t="shared" si="1"/>
        <v>0</v>
      </c>
      <c r="V25" s="34" t="str">
        <f t="shared" si="2"/>
        <v>not yet L1</v>
      </c>
      <c r="W25" s="72" t="str">
        <f t="shared" si="3"/>
        <v>N/A</v>
      </c>
    </row>
    <row r="26" spans="1:23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74">
        <f t="shared" si="0"/>
        <v>0</v>
      </c>
      <c r="U26" s="65">
        <f t="shared" si="1"/>
        <v>0</v>
      </c>
      <c r="V26" s="34" t="str">
        <f t="shared" si="2"/>
        <v>not yet L1</v>
      </c>
      <c r="W26" s="72" t="str">
        <f t="shared" si="3"/>
        <v>N/A</v>
      </c>
    </row>
    <row r="27" spans="1:23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74">
        <f t="shared" si="0"/>
        <v>0</v>
      </c>
      <c r="U27" s="65">
        <f t="shared" si="1"/>
        <v>0</v>
      </c>
      <c r="V27" s="34" t="str">
        <f t="shared" si="2"/>
        <v>not yet L1</v>
      </c>
      <c r="W27" s="72" t="str">
        <f t="shared" si="3"/>
        <v>N/A</v>
      </c>
    </row>
    <row r="28" spans="1:23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74">
        <f t="shared" si="0"/>
        <v>0</v>
      </c>
      <c r="U28" s="65">
        <f t="shared" si="1"/>
        <v>0</v>
      </c>
      <c r="V28" s="34" t="str">
        <f t="shared" si="2"/>
        <v>not yet L1</v>
      </c>
      <c r="W28" s="72" t="str">
        <f t="shared" si="3"/>
        <v>N/A</v>
      </c>
    </row>
    <row r="29" spans="1:23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74">
        <f t="shared" si="0"/>
        <v>0</v>
      </c>
      <c r="U29" s="65">
        <f t="shared" si="1"/>
        <v>0</v>
      </c>
      <c r="V29" s="34" t="str">
        <f t="shared" si="2"/>
        <v>not yet L1</v>
      </c>
      <c r="W29" s="72" t="str">
        <f t="shared" si="3"/>
        <v>N/A</v>
      </c>
    </row>
    <row r="30" spans="1:23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74">
        <f t="shared" si="0"/>
        <v>0</v>
      </c>
      <c r="U30" s="65">
        <f t="shared" si="1"/>
        <v>0</v>
      </c>
      <c r="V30" s="34" t="str">
        <f t="shared" si="2"/>
        <v>not yet L1</v>
      </c>
      <c r="W30" s="72" t="str">
        <f t="shared" si="3"/>
        <v>N/A</v>
      </c>
    </row>
    <row r="31" spans="1:23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74">
        <f t="shared" si="0"/>
        <v>0</v>
      </c>
      <c r="U31" s="65">
        <f t="shared" si="1"/>
        <v>0</v>
      </c>
      <c r="V31" s="34" t="str">
        <f t="shared" si="2"/>
        <v>not yet L1</v>
      </c>
      <c r="W31" s="72" t="str">
        <f t="shared" si="3"/>
        <v>N/A</v>
      </c>
    </row>
    <row r="32" spans="1:23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74">
        <f t="shared" si="0"/>
        <v>0</v>
      </c>
      <c r="U32" s="65">
        <f t="shared" si="1"/>
        <v>0</v>
      </c>
      <c r="V32" s="34" t="str">
        <f t="shared" si="2"/>
        <v>not yet L1</v>
      </c>
      <c r="W32" s="72" t="str">
        <f t="shared" si="3"/>
        <v>N/A</v>
      </c>
    </row>
    <row r="33" spans="1:23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75">
        <f t="shared" si="0"/>
        <v>0</v>
      </c>
      <c r="U33" s="66">
        <f t="shared" si="1"/>
        <v>0</v>
      </c>
      <c r="V33" s="35" t="str">
        <f t="shared" si="2"/>
        <v>not yet L1</v>
      </c>
      <c r="W33" s="73" t="str">
        <f t="shared" si="3"/>
        <v>N/A</v>
      </c>
    </row>
    <row r="34" spans="1:23" s="7" customFormat="1" x14ac:dyDescent="0.25">
      <c r="A34" s="6"/>
      <c r="B34" s="6"/>
    </row>
    <row r="35" spans="1:23" s="7" customFormat="1" x14ac:dyDescent="0.25">
      <c r="A35" s="6"/>
      <c r="B35" s="6"/>
    </row>
    <row r="36" spans="1:23" s="7" customFormat="1" x14ac:dyDescent="0.25">
      <c r="A36" s="6"/>
      <c r="B36" s="6"/>
    </row>
    <row r="37" spans="1:23" s="7" customFormat="1" x14ac:dyDescent="0.25">
      <c r="A37" s="6"/>
      <c r="B37" s="6"/>
    </row>
    <row r="38" spans="1:23" s="7" customFormat="1" x14ac:dyDescent="0.25">
      <c r="A38" s="6"/>
      <c r="B38" s="6"/>
    </row>
    <row r="39" spans="1:23" s="7" customFormat="1" x14ac:dyDescent="0.25">
      <c r="A39" s="6"/>
      <c r="B39" s="6"/>
    </row>
    <row r="40" spans="1:23" s="7" customFormat="1" x14ac:dyDescent="0.25">
      <c r="A40" s="6"/>
      <c r="B40" s="6"/>
    </row>
    <row r="41" spans="1:23" s="7" customFormat="1" x14ac:dyDescent="0.25">
      <c r="A41" s="6"/>
      <c r="B41" s="6"/>
    </row>
    <row r="42" spans="1:23" s="7" customFormat="1" x14ac:dyDescent="0.25">
      <c r="A42" s="6"/>
      <c r="B42" s="6"/>
    </row>
    <row r="43" spans="1:23" s="7" customFormat="1" x14ac:dyDescent="0.25">
      <c r="A43" s="6"/>
      <c r="B43" s="6"/>
    </row>
    <row r="44" spans="1:23" s="7" customFormat="1" x14ac:dyDescent="0.25">
      <c r="A44" s="6"/>
      <c r="B44" s="6"/>
    </row>
    <row r="45" spans="1:23" s="7" customFormat="1" x14ac:dyDescent="0.25">
      <c r="A45" s="6"/>
      <c r="B45" s="6"/>
    </row>
    <row r="46" spans="1:23" s="7" customFormat="1" x14ac:dyDescent="0.25">
      <c r="A46" s="6"/>
      <c r="B46" s="6"/>
    </row>
    <row r="47" spans="1:23" s="7" customFormat="1" x14ac:dyDescent="0.25">
      <c r="A47" s="6"/>
      <c r="B47" s="6"/>
    </row>
    <row r="48" spans="1:23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T2:T3"/>
    <mergeCell ref="U2:U3"/>
    <mergeCell ref="V2:V3"/>
    <mergeCell ref="W2:W3"/>
  </mergeCells>
  <conditionalFormatting sqref="C4:S33">
    <cfRule type="colorScale" priority="7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>
      <selection sqref="A1:XFD1048576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7.125" customWidth="1"/>
    <col min="5" max="5" width="9.375" style="2" customWidth="1"/>
    <col min="6" max="6" width="8.625" customWidth="1"/>
    <col min="7" max="7" width="7.125" style="2" customWidth="1"/>
    <col min="8" max="8" width="9.5" customWidth="1"/>
    <col min="9" max="9" width="7.125" style="2" customWidth="1"/>
    <col min="10" max="10" width="7.125" customWidth="1"/>
    <col min="11" max="11" width="7.125" style="2" customWidth="1"/>
    <col min="12" max="12" width="7" customWidth="1"/>
    <col min="13" max="13" width="7.125" style="2" customWidth="1"/>
    <col min="14" max="14" width="7.125" customWidth="1"/>
    <col min="15" max="15" width="9.5" style="2" customWidth="1"/>
    <col min="16" max="16" width="9.375" customWidth="1"/>
    <col min="17" max="17" width="9.375" style="2" customWidth="1"/>
    <col min="18" max="18" width="9" customWidth="1"/>
    <col min="19" max="19" width="9.125" style="2" customWidth="1"/>
    <col min="20" max="20" width="7.125" customWidth="1"/>
    <col min="21" max="21" width="7.125" style="2" customWidth="1"/>
    <col min="22" max="22" width="7.125" customWidth="1"/>
  </cols>
  <sheetData>
    <row r="1" spans="1:26" s="1" customFormat="1" ht="198" customHeight="1" thickBot="1" x14ac:dyDescent="0.25">
      <c r="A1" s="97" t="s">
        <v>91</v>
      </c>
      <c r="B1" s="98"/>
      <c r="C1" s="11" t="s">
        <v>141</v>
      </c>
      <c r="D1" s="12" t="s">
        <v>171</v>
      </c>
      <c r="E1" s="11" t="s">
        <v>172</v>
      </c>
      <c r="F1" s="12" t="s">
        <v>173</v>
      </c>
      <c r="G1" s="11" t="s">
        <v>142</v>
      </c>
      <c r="H1" s="12" t="s">
        <v>143</v>
      </c>
      <c r="I1" s="11" t="s">
        <v>144</v>
      </c>
      <c r="J1" s="12" t="s">
        <v>145</v>
      </c>
      <c r="K1" s="11" t="s">
        <v>146</v>
      </c>
      <c r="L1" s="12" t="s">
        <v>147</v>
      </c>
      <c r="M1" s="11" t="s">
        <v>148</v>
      </c>
      <c r="N1" s="12" t="s">
        <v>149</v>
      </c>
      <c r="O1" s="11" t="s">
        <v>150</v>
      </c>
      <c r="P1" s="12" t="s">
        <v>151</v>
      </c>
      <c r="Q1" s="11" t="s">
        <v>152</v>
      </c>
      <c r="R1" s="12" t="s">
        <v>155</v>
      </c>
      <c r="S1" s="11" t="s">
        <v>156</v>
      </c>
      <c r="T1" s="12" t="s">
        <v>157</v>
      </c>
      <c r="U1" s="11" t="s">
        <v>158</v>
      </c>
      <c r="V1" s="13" t="s">
        <v>159</v>
      </c>
    </row>
    <row r="2" spans="1:26" ht="16.5" thickBot="1" x14ac:dyDescent="0.3">
      <c r="A2" s="23"/>
      <c r="B2" s="25" t="s">
        <v>80</v>
      </c>
      <c r="C2" s="9" t="s">
        <v>27</v>
      </c>
      <c r="D2" s="10" t="s">
        <v>28</v>
      </c>
      <c r="E2" s="9" t="s">
        <v>29</v>
      </c>
      <c r="F2" s="10" t="s">
        <v>33</v>
      </c>
      <c r="G2" s="9" t="s">
        <v>34</v>
      </c>
      <c r="H2" s="10" t="s">
        <v>35</v>
      </c>
      <c r="I2" s="9" t="s">
        <v>36</v>
      </c>
      <c r="J2" s="10" t="s">
        <v>37</v>
      </c>
      <c r="K2" s="9" t="s">
        <v>39</v>
      </c>
      <c r="L2" s="10" t="s">
        <v>41</v>
      </c>
      <c r="M2" s="9" t="s">
        <v>42</v>
      </c>
      <c r="N2" s="10" t="s">
        <v>43</v>
      </c>
      <c r="O2" s="9" t="s">
        <v>44</v>
      </c>
      <c r="P2" s="10" t="s">
        <v>45</v>
      </c>
      <c r="Q2" s="9" t="s">
        <v>46</v>
      </c>
      <c r="R2" s="10" t="s">
        <v>153</v>
      </c>
      <c r="S2" s="9" t="s">
        <v>154</v>
      </c>
      <c r="T2" s="10" t="s">
        <v>24</v>
      </c>
      <c r="U2" s="9" t="s">
        <v>25</v>
      </c>
      <c r="V2" s="36" t="s">
        <v>26</v>
      </c>
      <c r="W2" s="99" t="s">
        <v>81</v>
      </c>
      <c r="X2" s="101" t="s">
        <v>82</v>
      </c>
      <c r="Y2" s="103" t="s">
        <v>83</v>
      </c>
      <c r="Z2" s="103" t="s">
        <v>94</v>
      </c>
    </row>
    <row r="3" spans="1:26" ht="16.5" thickBot="1" x14ac:dyDescent="0.3">
      <c r="A3" s="24"/>
      <c r="B3" s="26" t="s">
        <v>49</v>
      </c>
      <c r="C3" s="9">
        <v>1</v>
      </c>
      <c r="D3" s="10">
        <v>2</v>
      </c>
      <c r="E3" s="9">
        <v>1</v>
      </c>
      <c r="F3" s="10">
        <v>3</v>
      </c>
      <c r="G3" s="9">
        <v>2</v>
      </c>
      <c r="H3" s="10">
        <v>2</v>
      </c>
      <c r="I3" s="9">
        <v>2</v>
      </c>
      <c r="J3" s="10">
        <v>1</v>
      </c>
      <c r="K3" s="9">
        <v>2</v>
      </c>
      <c r="L3" s="10">
        <v>2</v>
      </c>
      <c r="M3" s="9">
        <v>2</v>
      </c>
      <c r="N3" s="10">
        <v>1</v>
      </c>
      <c r="O3" s="9">
        <v>1</v>
      </c>
      <c r="P3" s="10">
        <v>1</v>
      </c>
      <c r="Q3" s="9">
        <v>1</v>
      </c>
      <c r="R3" s="10">
        <v>2</v>
      </c>
      <c r="S3" s="9">
        <v>1</v>
      </c>
      <c r="T3" s="10">
        <v>1</v>
      </c>
      <c r="U3" s="9">
        <v>1</v>
      </c>
      <c r="V3" s="36">
        <v>1</v>
      </c>
      <c r="W3" s="100"/>
      <c r="X3" s="102"/>
      <c r="Y3" s="104"/>
      <c r="Z3" s="104"/>
    </row>
    <row r="4" spans="1:26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30"/>
      <c r="W4" s="74">
        <f t="shared" ref="W4:W33" si="0">SUM(C4:V4)</f>
        <v>0</v>
      </c>
      <c r="X4" s="61">
        <f>W4/30</f>
        <v>0</v>
      </c>
      <c r="Y4" s="33" t="str">
        <f>IF(X4&lt;20%,"not yet L2",IF(X4&lt;40%,"2c",IF(X4&lt;80%,"2b",IF(X4&lt;90%,"2a","2a***"))))</f>
        <v>not yet L2</v>
      </c>
      <c r="Z4" s="33" t="str">
        <f>IF(X4&lt;20%, "N/A", IF(X4&lt;30%, "13", IF(X4&lt;40%, "14", IF(X4&lt;60%, "15", IF(X4&lt;80%, "16", IF(X4&lt;90%, "17", "18"))))))</f>
        <v>N/A</v>
      </c>
    </row>
    <row r="5" spans="1:26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1"/>
      <c r="W5" s="74">
        <f t="shared" si="0"/>
        <v>0</v>
      </c>
      <c r="X5" s="62">
        <f t="shared" ref="X5:X33" si="1">W5/30</f>
        <v>0</v>
      </c>
      <c r="Y5" s="34" t="str">
        <f t="shared" ref="Y5:Y33" si="2">IF(X5&lt;20%,"not yet L2",IF(X5&lt;40%,"2c",IF(X5&lt;80%,"2b",IF(X5&lt;90%,"2a","2a***"))))</f>
        <v>not yet L2</v>
      </c>
      <c r="Z5" s="34" t="str">
        <f t="shared" ref="Z5:Z33" si="3">IF(X5&lt;20%, "N/A", IF(X5&lt;30%, "13", IF(X5&lt;40%, "14", IF(X5&lt;60%, "15", IF(X5&lt;80%, "16", IF(X5&lt;90%, "17", "18"))))))</f>
        <v>N/A</v>
      </c>
    </row>
    <row r="6" spans="1:26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1"/>
      <c r="W6" s="74">
        <f t="shared" si="0"/>
        <v>0</v>
      </c>
      <c r="X6" s="62">
        <f t="shared" si="1"/>
        <v>0</v>
      </c>
      <c r="Y6" s="34" t="str">
        <f t="shared" si="2"/>
        <v>not yet L2</v>
      </c>
      <c r="Z6" s="34" t="str">
        <f t="shared" si="3"/>
        <v>N/A</v>
      </c>
    </row>
    <row r="7" spans="1:26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1"/>
      <c r="W7" s="74">
        <f t="shared" si="0"/>
        <v>0</v>
      </c>
      <c r="X7" s="62">
        <f t="shared" si="1"/>
        <v>0</v>
      </c>
      <c r="Y7" s="34" t="str">
        <f t="shared" si="2"/>
        <v>not yet L2</v>
      </c>
      <c r="Z7" s="34" t="str">
        <f t="shared" si="3"/>
        <v>N/A</v>
      </c>
    </row>
    <row r="8" spans="1:26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1"/>
      <c r="W8" s="74">
        <f t="shared" si="0"/>
        <v>0</v>
      </c>
      <c r="X8" s="62">
        <f t="shared" si="1"/>
        <v>0</v>
      </c>
      <c r="Y8" s="34" t="str">
        <f t="shared" si="2"/>
        <v>not yet L2</v>
      </c>
      <c r="Z8" s="34" t="str">
        <f t="shared" si="3"/>
        <v>N/A</v>
      </c>
    </row>
    <row r="9" spans="1:26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1"/>
      <c r="W9" s="74">
        <f t="shared" si="0"/>
        <v>0</v>
      </c>
      <c r="X9" s="62">
        <f t="shared" si="1"/>
        <v>0</v>
      </c>
      <c r="Y9" s="34" t="str">
        <f t="shared" si="2"/>
        <v>not yet L2</v>
      </c>
      <c r="Z9" s="34" t="str">
        <f t="shared" si="3"/>
        <v>N/A</v>
      </c>
    </row>
    <row r="10" spans="1:26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1"/>
      <c r="W10" s="74">
        <f t="shared" si="0"/>
        <v>0</v>
      </c>
      <c r="X10" s="62">
        <f t="shared" si="1"/>
        <v>0</v>
      </c>
      <c r="Y10" s="34" t="str">
        <f t="shared" si="2"/>
        <v>not yet L2</v>
      </c>
      <c r="Z10" s="34" t="str">
        <f t="shared" si="3"/>
        <v>N/A</v>
      </c>
    </row>
    <row r="11" spans="1:26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1"/>
      <c r="W11" s="74">
        <f t="shared" si="0"/>
        <v>0</v>
      </c>
      <c r="X11" s="62">
        <f t="shared" si="1"/>
        <v>0</v>
      </c>
      <c r="Y11" s="34" t="str">
        <f t="shared" si="2"/>
        <v>not yet L2</v>
      </c>
      <c r="Z11" s="34" t="str">
        <f t="shared" si="3"/>
        <v>N/A</v>
      </c>
    </row>
    <row r="12" spans="1:26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1"/>
      <c r="W12" s="74">
        <f t="shared" si="0"/>
        <v>0</v>
      </c>
      <c r="X12" s="62">
        <f t="shared" si="1"/>
        <v>0</v>
      </c>
      <c r="Y12" s="34" t="str">
        <f t="shared" si="2"/>
        <v>not yet L2</v>
      </c>
      <c r="Z12" s="34" t="str">
        <f t="shared" si="3"/>
        <v>N/A</v>
      </c>
    </row>
    <row r="13" spans="1:26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1"/>
      <c r="W13" s="74">
        <f t="shared" si="0"/>
        <v>0</v>
      </c>
      <c r="X13" s="62">
        <f t="shared" si="1"/>
        <v>0</v>
      </c>
      <c r="Y13" s="34" t="str">
        <f t="shared" si="2"/>
        <v>not yet L2</v>
      </c>
      <c r="Z13" s="34" t="str">
        <f t="shared" si="3"/>
        <v>N/A</v>
      </c>
    </row>
    <row r="14" spans="1:26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1"/>
      <c r="W14" s="74">
        <f t="shared" si="0"/>
        <v>0</v>
      </c>
      <c r="X14" s="62">
        <f t="shared" si="1"/>
        <v>0</v>
      </c>
      <c r="Y14" s="34" t="str">
        <f t="shared" si="2"/>
        <v>not yet L2</v>
      </c>
      <c r="Z14" s="34" t="str">
        <f t="shared" si="3"/>
        <v>N/A</v>
      </c>
    </row>
    <row r="15" spans="1:26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1"/>
      <c r="W15" s="74">
        <f t="shared" si="0"/>
        <v>0</v>
      </c>
      <c r="X15" s="62">
        <f t="shared" si="1"/>
        <v>0</v>
      </c>
      <c r="Y15" s="34" t="str">
        <f t="shared" si="2"/>
        <v>not yet L2</v>
      </c>
      <c r="Z15" s="34" t="str">
        <f t="shared" si="3"/>
        <v>N/A</v>
      </c>
    </row>
    <row r="16" spans="1:26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1"/>
      <c r="W16" s="74">
        <f t="shared" si="0"/>
        <v>0</v>
      </c>
      <c r="X16" s="62">
        <f t="shared" si="1"/>
        <v>0</v>
      </c>
      <c r="Y16" s="34" t="str">
        <f t="shared" si="2"/>
        <v>not yet L2</v>
      </c>
      <c r="Z16" s="34" t="str">
        <f t="shared" si="3"/>
        <v>N/A</v>
      </c>
    </row>
    <row r="17" spans="1:26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1"/>
      <c r="W17" s="74">
        <f t="shared" si="0"/>
        <v>0</v>
      </c>
      <c r="X17" s="62">
        <f t="shared" si="1"/>
        <v>0</v>
      </c>
      <c r="Y17" s="34" t="str">
        <f t="shared" si="2"/>
        <v>not yet L2</v>
      </c>
      <c r="Z17" s="34" t="str">
        <f t="shared" si="3"/>
        <v>N/A</v>
      </c>
    </row>
    <row r="18" spans="1:26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1"/>
      <c r="W18" s="74">
        <f t="shared" si="0"/>
        <v>0</v>
      </c>
      <c r="X18" s="62">
        <f t="shared" si="1"/>
        <v>0</v>
      </c>
      <c r="Y18" s="34" t="str">
        <f t="shared" si="2"/>
        <v>not yet L2</v>
      </c>
      <c r="Z18" s="34" t="str">
        <f t="shared" si="3"/>
        <v>N/A</v>
      </c>
    </row>
    <row r="19" spans="1:26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1"/>
      <c r="W19" s="74">
        <f t="shared" si="0"/>
        <v>0</v>
      </c>
      <c r="X19" s="62">
        <f t="shared" si="1"/>
        <v>0</v>
      </c>
      <c r="Y19" s="34" t="str">
        <f t="shared" si="2"/>
        <v>not yet L2</v>
      </c>
      <c r="Z19" s="34" t="str">
        <f t="shared" si="3"/>
        <v>N/A</v>
      </c>
    </row>
    <row r="20" spans="1:26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1"/>
      <c r="W20" s="74">
        <f t="shared" si="0"/>
        <v>0</v>
      </c>
      <c r="X20" s="62">
        <f t="shared" si="1"/>
        <v>0</v>
      </c>
      <c r="Y20" s="34" t="str">
        <f t="shared" si="2"/>
        <v>not yet L2</v>
      </c>
      <c r="Z20" s="34" t="str">
        <f t="shared" si="3"/>
        <v>N/A</v>
      </c>
    </row>
    <row r="21" spans="1:26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1"/>
      <c r="W21" s="74">
        <f t="shared" si="0"/>
        <v>0</v>
      </c>
      <c r="X21" s="62">
        <f t="shared" si="1"/>
        <v>0</v>
      </c>
      <c r="Y21" s="34" t="str">
        <f t="shared" si="2"/>
        <v>not yet L2</v>
      </c>
      <c r="Z21" s="34" t="str">
        <f t="shared" si="3"/>
        <v>N/A</v>
      </c>
    </row>
    <row r="22" spans="1:26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1"/>
      <c r="W22" s="74">
        <f t="shared" si="0"/>
        <v>0</v>
      </c>
      <c r="X22" s="62">
        <f t="shared" si="1"/>
        <v>0</v>
      </c>
      <c r="Y22" s="34" t="str">
        <f t="shared" si="2"/>
        <v>not yet L2</v>
      </c>
      <c r="Z22" s="34" t="str">
        <f t="shared" si="3"/>
        <v>N/A</v>
      </c>
    </row>
    <row r="23" spans="1:26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4"/>
      <c r="V23" s="31"/>
      <c r="W23" s="74">
        <f t="shared" si="0"/>
        <v>0</v>
      </c>
      <c r="X23" s="62">
        <f t="shared" si="1"/>
        <v>0</v>
      </c>
      <c r="Y23" s="34" t="str">
        <f t="shared" si="2"/>
        <v>not yet L2</v>
      </c>
      <c r="Z23" s="34" t="str">
        <f t="shared" si="3"/>
        <v>N/A</v>
      </c>
    </row>
    <row r="24" spans="1:26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1"/>
      <c r="W24" s="74">
        <f t="shared" si="0"/>
        <v>0</v>
      </c>
      <c r="X24" s="62">
        <f t="shared" si="1"/>
        <v>0</v>
      </c>
      <c r="Y24" s="34" t="str">
        <f t="shared" si="2"/>
        <v>not yet L2</v>
      </c>
      <c r="Z24" s="34" t="str">
        <f t="shared" si="3"/>
        <v>N/A</v>
      </c>
    </row>
    <row r="25" spans="1:26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1"/>
      <c r="W25" s="74">
        <f t="shared" si="0"/>
        <v>0</v>
      </c>
      <c r="X25" s="62">
        <f t="shared" si="1"/>
        <v>0</v>
      </c>
      <c r="Y25" s="34" t="str">
        <f t="shared" si="2"/>
        <v>not yet L2</v>
      </c>
      <c r="Z25" s="34" t="str">
        <f t="shared" si="3"/>
        <v>N/A</v>
      </c>
    </row>
    <row r="26" spans="1:26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1"/>
      <c r="W26" s="74">
        <f t="shared" si="0"/>
        <v>0</v>
      </c>
      <c r="X26" s="62">
        <f t="shared" si="1"/>
        <v>0</v>
      </c>
      <c r="Y26" s="34" t="str">
        <f t="shared" si="2"/>
        <v>not yet L2</v>
      </c>
      <c r="Z26" s="34" t="str">
        <f t="shared" si="3"/>
        <v>N/A</v>
      </c>
    </row>
    <row r="27" spans="1:26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1"/>
      <c r="W27" s="74">
        <f t="shared" si="0"/>
        <v>0</v>
      </c>
      <c r="X27" s="62">
        <f t="shared" si="1"/>
        <v>0</v>
      </c>
      <c r="Y27" s="34" t="str">
        <f t="shared" si="2"/>
        <v>not yet L2</v>
      </c>
      <c r="Z27" s="34" t="str">
        <f t="shared" si="3"/>
        <v>N/A</v>
      </c>
    </row>
    <row r="28" spans="1:26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1"/>
      <c r="W28" s="74">
        <f t="shared" si="0"/>
        <v>0</v>
      </c>
      <c r="X28" s="62">
        <f t="shared" si="1"/>
        <v>0</v>
      </c>
      <c r="Y28" s="34" t="str">
        <f t="shared" si="2"/>
        <v>not yet L2</v>
      </c>
      <c r="Z28" s="34" t="str">
        <f t="shared" si="3"/>
        <v>N/A</v>
      </c>
    </row>
    <row r="29" spans="1:26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1"/>
      <c r="W29" s="74">
        <f t="shared" si="0"/>
        <v>0</v>
      </c>
      <c r="X29" s="62">
        <f t="shared" si="1"/>
        <v>0</v>
      </c>
      <c r="Y29" s="34" t="str">
        <f t="shared" si="2"/>
        <v>not yet L2</v>
      </c>
      <c r="Z29" s="34" t="str">
        <f t="shared" si="3"/>
        <v>N/A</v>
      </c>
    </row>
    <row r="30" spans="1:26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1"/>
      <c r="W30" s="74">
        <f t="shared" si="0"/>
        <v>0</v>
      </c>
      <c r="X30" s="62">
        <f t="shared" si="1"/>
        <v>0</v>
      </c>
      <c r="Y30" s="34" t="str">
        <f t="shared" si="2"/>
        <v>not yet L2</v>
      </c>
      <c r="Z30" s="34" t="str">
        <f t="shared" si="3"/>
        <v>N/A</v>
      </c>
    </row>
    <row r="31" spans="1:26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1"/>
      <c r="W31" s="74">
        <f t="shared" si="0"/>
        <v>0</v>
      </c>
      <c r="X31" s="62">
        <f t="shared" si="1"/>
        <v>0</v>
      </c>
      <c r="Y31" s="34" t="str">
        <f t="shared" si="2"/>
        <v>not yet L2</v>
      </c>
      <c r="Z31" s="34" t="str">
        <f t="shared" si="3"/>
        <v>N/A</v>
      </c>
    </row>
    <row r="32" spans="1:26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1"/>
      <c r="W32" s="74">
        <f t="shared" si="0"/>
        <v>0</v>
      </c>
      <c r="X32" s="62">
        <f t="shared" si="1"/>
        <v>0</v>
      </c>
      <c r="Y32" s="34" t="str">
        <f t="shared" si="2"/>
        <v>not yet L2</v>
      </c>
      <c r="Z32" s="34" t="str">
        <f t="shared" si="3"/>
        <v>N/A</v>
      </c>
    </row>
    <row r="33" spans="1:26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32"/>
      <c r="W33" s="75">
        <f t="shared" si="0"/>
        <v>0</v>
      </c>
      <c r="X33" s="63">
        <f t="shared" si="1"/>
        <v>0</v>
      </c>
      <c r="Y33" s="35" t="str">
        <f t="shared" si="2"/>
        <v>not yet L2</v>
      </c>
      <c r="Z33" s="35" t="str">
        <f t="shared" si="3"/>
        <v>N/A</v>
      </c>
    </row>
    <row r="34" spans="1:26" s="7" customFormat="1" x14ac:dyDescent="0.25">
      <c r="A34" s="6"/>
      <c r="B34" s="6"/>
    </row>
    <row r="35" spans="1:26" s="7" customFormat="1" x14ac:dyDescent="0.25">
      <c r="A35" s="6"/>
      <c r="B35" s="6"/>
    </row>
    <row r="36" spans="1:26" s="7" customFormat="1" x14ac:dyDescent="0.25">
      <c r="A36" s="6"/>
      <c r="B36" s="6"/>
    </row>
    <row r="37" spans="1:26" s="7" customFormat="1" x14ac:dyDescent="0.25">
      <c r="A37" s="6"/>
      <c r="B37" s="6"/>
    </row>
    <row r="38" spans="1:26" s="7" customFormat="1" x14ac:dyDescent="0.25">
      <c r="A38" s="6"/>
      <c r="B38" s="6"/>
    </row>
    <row r="39" spans="1:26" s="7" customFormat="1" x14ac:dyDescent="0.25">
      <c r="A39" s="6"/>
      <c r="B39" s="6"/>
    </row>
    <row r="40" spans="1:26" s="7" customFormat="1" x14ac:dyDescent="0.25">
      <c r="A40" s="6"/>
      <c r="B40" s="6"/>
    </row>
    <row r="41" spans="1:26" s="7" customFormat="1" x14ac:dyDescent="0.25">
      <c r="A41" s="6"/>
      <c r="B41" s="6"/>
    </row>
    <row r="42" spans="1:26" s="7" customFormat="1" x14ac:dyDescent="0.25">
      <c r="A42" s="6"/>
      <c r="B42" s="6"/>
    </row>
    <row r="43" spans="1:26" s="7" customFormat="1" x14ac:dyDescent="0.25">
      <c r="A43" s="6"/>
      <c r="B43" s="6"/>
    </row>
    <row r="44" spans="1:26" s="7" customFormat="1" x14ac:dyDescent="0.25">
      <c r="A44" s="6"/>
      <c r="B44" s="6"/>
    </row>
    <row r="45" spans="1:26" s="7" customFormat="1" x14ac:dyDescent="0.25">
      <c r="A45" s="6"/>
      <c r="B45" s="6"/>
    </row>
    <row r="46" spans="1:26" s="7" customFormat="1" x14ac:dyDescent="0.25">
      <c r="A46" s="6"/>
      <c r="B46" s="6"/>
    </row>
    <row r="47" spans="1:26" s="7" customFormat="1" x14ac:dyDescent="0.25">
      <c r="A47" s="6"/>
      <c r="B47" s="6"/>
    </row>
    <row r="48" spans="1:26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W2:W3"/>
    <mergeCell ref="X2:X3"/>
    <mergeCell ref="Y2:Y3"/>
    <mergeCell ref="Z2:Z3"/>
  </mergeCells>
  <conditionalFormatting sqref="C4:V33">
    <cfRule type="colorScale" priority="2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Z2" sqref="Z2:Z3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7.125" customWidth="1"/>
    <col min="5" max="5" width="7.125" style="2" customWidth="1"/>
    <col min="6" max="6" width="8.625" customWidth="1"/>
    <col min="7" max="7" width="7.125" style="2" customWidth="1"/>
    <col min="8" max="8" width="7.125" customWidth="1"/>
    <col min="9" max="9" width="7.125" style="2" customWidth="1"/>
    <col min="10" max="10" width="7.125" customWidth="1"/>
    <col min="11" max="11" width="8.625" style="2" customWidth="1"/>
    <col min="12" max="12" width="7" customWidth="1"/>
    <col min="13" max="13" width="8.625" style="2" customWidth="1"/>
    <col min="14" max="14" width="7.125" customWidth="1"/>
    <col min="15" max="15" width="7.125" style="2" customWidth="1"/>
    <col min="16" max="16" width="9.625" customWidth="1"/>
    <col min="17" max="17" width="9.375" style="2" customWidth="1"/>
    <col min="18" max="18" width="9" customWidth="1"/>
    <col min="19" max="19" width="7.625" style="2" customWidth="1"/>
    <col min="20" max="20" width="10" customWidth="1"/>
    <col min="21" max="21" width="7.125" style="2" customWidth="1"/>
    <col min="22" max="22" width="7.125" customWidth="1"/>
    <col min="23" max="23" width="7.125" style="2" customWidth="1"/>
    <col min="24" max="24" width="7.125" customWidth="1"/>
    <col min="25" max="25" width="7.125" style="2" customWidth="1"/>
  </cols>
  <sheetData>
    <row r="1" spans="1:29" s="1" customFormat="1" ht="198" customHeight="1" thickBot="1" x14ac:dyDescent="0.25">
      <c r="A1" s="97" t="s">
        <v>107</v>
      </c>
      <c r="B1" s="98"/>
      <c r="C1" s="11" t="s">
        <v>160</v>
      </c>
      <c r="D1" s="12" t="s">
        <v>161</v>
      </c>
      <c r="E1" s="11" t="s">
        <v>162</v>
      </c>
      <c r="F1" s="12" t="s">
        <v>163</v>
      </c>
      <c r="G1" s="11" t="s">
        <v>164</v>
      </c>
      <c r="H1" s="12" t="s">
        <v>165</v>
      </c>
      <c r="I1" s="11" t="s">
        <v>166</v>
      </c>
      <c r="J1" s="12" t="s">
        <v>167</v>
      </c>
      <c r="K1" s="11" t="s">
        <v>168</v>
      </c>
      <c r="L1" s="12" t="s">
        <v>169</v>
      </c>
      <c r="M1" s="11" t="s">
        <v>170</v>
      </c>
      <c r="N1" s="12" t="s">
        <v>174</v>
      </c>
      <c r="O1" s="11" t="s">
        <v>175</v>
      </c>
      <c r="P1" s="12" t="s">
        <v>177</v>
      </c>
      <c r="Q1" s="11" t="s">
        <v>176</v>
      </c>
      <c r="R1" s="12" t="s">
        <v>178</v>
      </c>
      <c r="S1" s="11" t="s">
        <v>179</v>
      </c>
      <c r="T1" s="12" t="s">
        <v>180</v>
      </c>
      <c r="U1" s="11" t="s">
        <v>181</v>
      </c>
      <c r="V1" s="12" t="s">
        <v>182</v>
      </c>
      <c r="W1" s="11" t="s">
        <v>183</v>
      </c>
      <c r="X1" s="12" t="s">
        <v>184</v>
      </c>
      <c r="Y1" s="11" t="s">
        <v>185</v>
      </c>
    </row>
    <row r="2" spans="1:29" ht="16.5" thickBot="1" x14ac:dyDescent="0.3">
      <c r="A2" s="23"/>
      <c r="B2" s="25" t="s">
        <v>80</v>
      </c>
      <c r="C2" s="9" t="s">
        <v>27</v>
      </c>
      <c r="D2" s="10" t="s">
        <v>28</v>
      </c>
      <c r="E2" s="9" t="s">
        <v>29</v>
      </c>
      <c r="F2" s="10" t="s">
        <v>30</v>
      </c>
      <c r="G2" s="9" t="s">
        <v>31</v>
      </c>
      <c r="H2" s="10" t="s">
        <v>33</v>
      </c>
      <c r="I2" s="9" t="s">
        <v>34</v>
      </c>
      <c r="J2" s="10" t="s">
        <v>35</v>
      </c>
      <c r="K2" s="9" t="s">
        <v>36</v>
      </c>
      <c r="L2" s="10" t="s">
        <v>37</v>
      </c>
      <c r="M2" s="9" t="s">
        <v>38</v>
      </c>
      <c r="N2" s="10" t="s">
        <v>39</v>
      </c>
      <c r="O2" s="9" t="s">
        <v>40</v>
      </c>
      <c r="P2" s="10" t="s">
        <v>41</v>
      </c>
      <c r="Q2" s="9" t="s">
        <v>42</v>
      </c>
      <c r="R2" s="10" t="s">
        <v>43</v>
      </c>
      <c r="S2" s="9" t="s">
        <v>44</v>
      </c>
      <c r="T2" s="10" t="s">
        <v>45</v>
      </c>
      <c r="U2" s="9" t="s">
        <v>46</v>
      </c>
      <c r="V2" s="10" t="s">
        <v>153</v>
      </c>
      <c r="W2" s="9" t="s">
        <v>154</v>
      </c>
      <c r="X2" s="10" t="s">
        <v>24</v>
      </c>
      <c r="Y2" s="9" t="s">
        <v>25</v>
      </c>
      <c r="Z2" s="99" t="s">
        <v>81</v>
      </c>
      <c r="AA2" s="101" t="s">
        <v>82</v>
      </c>
      <c r="AB2" s="103" t="s">
        <v>83</v>
      </c>
      <c r="AC2" s="103" t="s">
        <v>94</v>
      </c>
    </row>
    <row r="3" spans="1:29" ht="16.5" thickBot="1" x14ac:dyDescent="0.3">
      <c r="A3" s="24"/>
      <c r="B3" s="26" t="s">
        <v>49</v>
      </c>
      <c r="C3" s="9">
        <v>2</v>
      </c>
      <c r="D3" s="10">
        <v>2</v>
      </c>
      <c r="E3" s="9">
        <v>2</v>
      </c>
      <c r="F3" s="10">
        <v>2</v>
      </c>
      <c r="G3" s="9">
        <v>2</v>
      </c>
      <c r="H3" s="10">
        <v>1</v>
      </c>
      <c r="I3" s="9">
        <v>2</v>
      </c>
      <c r="J3" s="10">
        <v>2</v>
      </c>
      <c r="K3" s="9">
        <v>7</v>
      </c>
      <c r="L3" s="10">
        <v>2</v>
      </c>
      <c r="M3" s="9">
        <v>1</v>
      </c>
      <c r="N3" s="10">
        <v>2</v>
      </c>
      <c r="O3" s="9">
        <v>1</v>
      </c>
      <c r="P3" s="10">
        <v>2</v>
      </c>
      <c r="Q3" s="9">
        <v>2</v>
      </c>
      <c r="R3" s="10">
        <v>2</v>
      </c>
      <c r="S3" s="9">
        <v>1</v>
      </c>
      <c r="T3" s="10">
        <v>2</v>
      </c>
      <c r="U3" s="9">
        <v>2</v>
      </c>
      <c r="V3" s="10">
        <v>2</v>
      </c>
      <c r="W3" s="9">
        <v>2</v>
      </c>
      <c r="X3" s="10">
        <v>2</v>
      </c>
      <c r="Y3" s="9">
        <v>2</v>
      </c>
      <c r="Z3" s="100"/>
      <c r="AA3" s="105"/>
      <c r="AB3" s="104"/>
      <c r="AC3" s="104"/>
    </row>
    <row r="4" spans="1:29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38">
        <f t="shared" ref="Z4:Z33" si="0">SUM(C4:Y4)</f>
        <v>0</v>
      </c>
      <c r="AA4" s="64">
        <f>Z4/48</f>
        <v>0</v>
      </c>
      <c r="AB4" s="33" t="str">
        <f>IF(AA4&lt;20%,"not yet L3",IF(AA4&lt;40%,"3c",IF(AA4&lt;80%,"3b",IF(AA4&lt;90%,"3a","3a***"))))</f>
        <v>not yet L3</v>
      </c>
      <c r="AC4" s="71" t="str">
        <f>IF(AA4&lt;20%, "N/A", IF(AA4&lt;30%, "19", IF(AA4&lt;40%, "20", IF(AA4&lt;60%, "21", IF(AA4&lt;80%, "22", IF(AA4&lt;90%, "23", "24"))))))</f>
        <v>N/A</v>
      </c>
    </row>
    <row r="5" spans="1:29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3"/>
      <c r="Y5" s="4"/>
      <c r="Z5" s="38">
        <f t="shared" si="0"/>
        <v>0</v>
      </c>
      <c r="AA5" s="65">
        <f t="shared" ref="AA5:AA33" si="1">Z5/48</f>
        <v>0</v>
      </c>
      <c r="AB5" s="34" t="str">
        <f t="shared" ref="AB5:AB33" si="2">IF(AA5&lt;20%,"not yet L3",IF(AA5&lt;40%,"3c",IF(AA5&lt;80%,"3b",IF(AA5&lt;90%,"3a","3a***"))))</f>
        <v>not yet L3</v>
      </c>
      <c r="AC5" s="72" t="str">
        <f t="shared" ref="AC5:AC33" si="3">IF(AA5&lt;20%, "N/A", IF(AA5&lt;30%, "19", IF(AA5&lt;40%, "20", IF(AA5&lt;60%, "21", IF(AA5&lt;80%, "22", IF(AA5&lt;90%, "23", "24"))))))</f>
        <v>N/A</v>
      </c>
    </row>
    <row r="6" spans="1:29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3"/>
      <c r="Y6" s="4"/>
      <c r="Z6" s="38">
        <f t="shared" si="0"/>
        <v>0</v>
      </c>
      <c r="AA6" s="65">
        <f t="shared" si="1"/>
        <v>0</v>
      </c>
      <c r="AB6" s="34" t="str">
        <f t="shared" si="2"/>
        <v>not yet L3</v>
      </c>
      <c r="AC6" s="72" t="str">
        <f t="shared" si="3"/>
        <v>N/A</v>
      </c>
    </row>
    <row r="7" spans="1:29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38">
        <f t="shared" si="0"/>
        <v>0</v>
      </c>
      <c r="AA7" s="65">
        <f t="shared" si="1"/>
        <v>0</v>
      </c>
      <c r="AB7" s="34" t="str">
        <f t="shared" si="2"/>
        <v>not yet L3</v>
      </c>
      <c r="AC7" s="72" t="str">
        <f t="shared" si="3"/>
        <v>N/A</v>
      </c>
    </row>
    <row r="8" spans="1:29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38">
        <f t="shared" si="0"/>
        <v>0</v>
      </c>
      <c r="AA8" s="65">
        <f t="shared" si="1"/>
        <v>0</v>
      </c>
      <c r="AB8" s="34" t="str">
        <f t="shared" si="2"/>
        <v>not yet L3</v>
      </c>
      <c r="AC8" s="72" t="str">
        <f t="shared" si="3"/>
        <v>N/A</v>
      </c>
    </row>
    <row r="9" spans="1:29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38">
        <f t="shared" si="0"/>
        <v>0</v>
      </c>
      <c r="AA9" s="65">
        <f t="shared" si="1"/>
        <v>0</v>
      </c>
      <c r="AB9" s="34" t="str">
        <f t="shared" si="2"/>
        <v>not yet L3</v>
      </c>
      <c r="AC9" s="72" t="str">
        <f t="shared" si="3"/>
        <v>N/A</v>
      </c>
    </row>
    <row r="10" spans="1:29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38">
        <f t="shared" si="0"/>
        <v>0</v>
      </c>
      <c r="AA10" s="65">
        <f t="shared" si="1"/>
        <v>0</v>
      </c>
      <c r="AB10" s="34" t="str">
        <f t="shared" si="2"/>
        <v>not yet L3</v>
      </c>
      <c r="AC10" s="72" t="str">
        <f t="shared" si="3"/>
        <v>N/A</v>
      </c>
    </row>
    <row r="11" spans="1:29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38">
        <f t="shared" si="0"/>
        <v>0</v>
      </c>
      <c r="AA11" s="65">
        <f t="shared" si="1"/>
        <v>0</v>
      </c>
      <c r="AB11" s="34" t="str">
        <f t="shared" si="2"/>
        <v>not yet L3</v>
      </c>
      <c r="AC11" s="72" t="str">
        <f t="shared" si="3"/>
        <v>N/A</v>
      </c>
    </row>
    <row r="12" spans="1:29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  <c r="Z12" s="38">
        <f t="shared" si="0"/>
        <v>0</v>
      </c>
      <c r="AA12" s="65">
        <f t="shared" si="1"/>
        <v>0</v>
      </c>
      <c r="AB12" s="34" t="str">
        <f t="shared" si="2"/>
        <v>not yet L3</v>
      </c>
      <c r="AC12" s="72" t="str">
        <f t="shared" si="3"/>
        <v>N/A</v>
      </c>
    </row>
    <row r="13" spans="1:29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/>
      <c r="W13" s="4"/>
      <c r="X13" s="3"/>
      <c r="Y13" s="4"/>
      <c r="Z13" s="38">
        <f t="shared" si="0"/>
        <v>0</v>
      </c>
      <c r="AA13" s="65">
        <f t="shared" si="1"/>
        <v>0</v>
      </c>
      <c r="AB13" s="34" t="str">
        <f t="shared" si="2"/>
        <v>not yet L3</v>
      </c>
      <c r="AC13" s="72" t="str">
        <f t="shared" si="3"/>
        <v>N/A</v>
      </c>
    </row>
    <row r="14" spans="1:29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  <c r="Z14" s="38">
        <f t="shared" si="0"/>
        <v>0</v>
      </c>
      <c r="AA14" s="65">
        <f t="shared" si="1"/>
        <v>0</v>
      </c>
      <c r="AB14" s="34" t="str">
        <f t="shared" si="2"/>
        <v>not yet L3</v>
      </c>
      <c r="AC14" s="72" t="str">
        <f t="shared" si="3"/>
        <v>N/A</v>
      </c>
    </row>
    <row r="15" spans="1:29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3"/>
      <c r="Y15" s="4"/>
      <c r="Z15" s="38">
        <f t="shared" si="0"/>
        <v>0</v>
      </c>
      <c r="AA15" s="65">
        <f t="shared" si="1"/>
        <v>0</v>
      </c>
      <c r="AB15" s="34" t="str">
        <f t="shared" si="2"/>
        <v>not yet L3</v>
      </c>
      <c r="AC15" s="72" t="str">
        <f t="shared" si="3"/>
        <v>N/A</v>
      </c>
    </row>
    <row r="16" spans="1:29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  <c r="Z16" s="38">
        <f t="shared" si="0"/>
        <v>0</v>
      </c>
      <c r="AA16" s="65">
        <f t="shared" si="1"/>
        <v>0</v>
      </c>
      <c r="AB16" s="34" t="str">
        <f t="shared" si="2"/>
        <v>not yet L3</v>
      </c>
      <c r="AC16" s="72" t="str">
        <f t="shared" si="3"/>
        <v>N/A</v>
      </c>
    </row>
    <row r="17" spans="1:29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3"/>
      <c r="Y17" s="4"/>
      <c r="Z17" s="38">
        <f t="shared" si="0"/>
        <v>0</v>
      </c>
      <c r="AA17" s="65">
        <f t="shared" si="1"/>
        <v>0</v>
      </c>
      <c r="AB17" s="34" t="str">
        <f t="shared" si="2"/>
        <v>not yet L3</v>
      </c>
      <c r="AC17" s="72" t="str">
        <f t="shared" si="3"/>
        <v>N/A</v>
      </c>
    </row>
    <row r="18" spans="1:29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3"/>
      <c r="Y18" s="4"/>
      <c r="Z18" s="38">
        <f t="shared" si="0"/>
        <v>0</v>
      </c>
      <c r="AA18" s="65">
        <f t="shared" si="1"/>
        <v>0</v>
      </c>
      <c r="AB18" s="34" t="str">
        <f t="shared" si="2"/>
        <v>not yet L3</v>
      </c>
      <c r="AC18" s="72" t="str">
        <f t="shared" si="3"/>
        <v>N/A</v>
      </c>
    </row>
    <row r="19" spans="1:29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"/>
      <c r="W19" s="4"/>
      <c r="X19" s="3"/>
      <c r="Y19" s="4"/>
      <c r="Z19" s="38">
        <f t="shared" si="0"/>
        <v>0</v>
      </c>
      <c r="AA19" s="65">
        <f t="shared" si="1"/>
        <v>0</v>
      </c>
      <c r="AB19" s="34" t="str">
        <f t="shared" si="2"/>
        <v>not yet L3</v>
      </c>
      <c r="AC19" s="72" t="str">
        <f t="shared" si="3"/>
        <v>N/A</v>
      </c>
    </row>
    <row r="20" spans="1:29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3"/>
      <c r="Y20" s="4"/>
      <c r="Z20" s="38">
        <f t="shared" si="0"/>
        <v>0</v>
      </c>
      <c r="AA20" s="65">
        <f t="shared" si="1"/>
        <v>0</v>
      </c>
      <c r="AB20" s="34" t="str">
        <f t="shared" si="2"/>
        <v>not yet L3</v>
      </c>
      <c r="AC20" s="72" t="str">
        <f t="shared" si="3"/>
        <v>N/A</v>
      </c>
    </row>
    <row r="21" spans="1:29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3"/>
      <c r="Y21" s="4"/>
      <c r="Z21" s="38">
        <f t="shared" si="0"/>
        <v>0</v>
      </c>
      <c r="AA21" s="65">
        <f t="shared" si="1"/>
        <v>0</v>
      </c>
      <c r="AB21" s="34" t="str">
        <f t="shared" si="2"/>
        <v>not yet L3</v>
      </c>
      <c r="AC21" s="72" t="str">
        <f t="shared" si="3"/>
        <v>N/A</v>
      </c>
    </row>
    <row r="22" spans="1:29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  <c r="Z22" s="38">
        <f t="shared" si="0"/>
        <v>0</v>
      </c>
      <c r="AA22" s="65">
        <f t="shared" si="1"/>
        <v>0</v>
      </c>
      <c r="AB22" s="34" t="str">
        <f t="shared" si="2"/>
        <v>not yet L3</v>
      </c>
      <c r="AC22" s="72" t="str">
        <f t="shared" si="3"/>
        <v>N/A</v>
      </c>
    </row>
    <row r="23" spans="1:29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4"/>
      <c r="V23" s="3"/>
      <c r="W23" s="4"/>
      <c r="X23" s="3"/>
      <c r="Y23" s="4"/>
      <c r="Z23" s="38">
        <f t="shared" si="0"/>
        <v>0</v>
      </c>
      <c r="AA23" s="65">
        <f t="shared" si="1"/>
        <v>0</v>
      </c>
      <c r="AB23" s="34" t="str">
        <f t="shared" si="2"/>
        <v>not yet L3</v>
      </c>
      <c r="AC23" s="72" t="str">
        <f t="shared" si="3"/>
        <v>N/A</v>
      </c>
    </row>
    <row r="24" spans="1:29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3"/>
      <c r="Y24" s="4"/>
      <c r="Z24" s="38">
        <f t="shared" si="0"/>
        <v>0</v>
      </c>
      <c r="AA24" s="65">
        <f t="shared" si="1"/>
        <v>0</v>
      </c>
      <c r="AB24" s="34" t="str">
        <f t="shared" si="2"/>
        <v>not yet L3</v>
      </c>
      <c r="AC24" s="72" t="str">
        <f t="shared" si="3"/>
        <v>N/A</v>
      </c>
    </row>
    <row r="25" spans="1:29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3"/>
      <c r="Y25" s="4"/>
      <c r="Z25" s="38">
        <f t="shared" si="0"/>
        <v>0</v>
      </c>
      <c r="AA25" s="65">
        <f t="shared" si="1"/>
        <v>0</v>
      </c>
      <c r="AB25" s="34" t="str">
        <f t="shared" si="2"/>
        <v>not yet L3</v>
      </c>
      <c r="AC25" s="72" t="str">
        <f t="shared" si="3"/>
        <v>N/A</v>
      </c>
    </row>
    <row r="26" spans="1:29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3"/>
      <c r="Y26" s="4"/>
      <c r="Z26" s="38">
        <f t="shared" si="0"/>
        <v>0</v>
      </c>
      <c r="AA26" s="65">
        <f t="shared" si="1"/>
        <v>0</v>
      </c>
      <c r="AB26" s="34" t="str">
        <f t="shared" si="2"/>
        <v>not yet L3</v>
      </c>
      <c r="AC26" s="72" t="str">
        <f t="shared" si="3"/>
        <v>N/A</v>
      </c>
    </row>
    <row r="27" spans="1:29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"/>
      <c r="W27" s="4"/>
      <c r="X27" s="3"/>
      <c r="Y27" s="4"/>
      <c r="Z27" s="38">
        <f t="shared" si="0"/>
        <v>0</v>
      </c>
      <c r="AA27" s="65">
        <f t="shared" si="1"/>
        <v>0</v>
      </c>
      <c r="AB27" s="34" t="str">
        <f t="shared" si="2"/>
        <v>not yet L3</v>
      </c>
      <c r="AC27" s="72" t="str">
        <f t="shared" si="3"/>
        <v>N/A</v>
      </c>
    </row>
    <row r="28" spans="1:29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  <c r="Z28" s="38">
        <f t="shared" si="0"/>
        <v>0</v>
      </c>
      <c r="AA28" s="65">
        <f t="shared" si="1"/>
        <v>0</v>
      </c>
      <c r="AB28" s="34" t="str">
        <f t="shared" si="2"/>
        <v>not yet L3</v>
      </c>
      <c r="AC28" s="72" t="str">
        <f t="shared" si="3"/>
        <v>N/A</v>
      </c>
    </row>
    <row r="29" spans="1:29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3"/>
      <c r="Y29" s="4"/>
      <c r="Z29" s="38">
        <f t="shared" si="0"/>
        <v>0</v>
      </c>
      <c r="AA29" s="65">
        <f t="shared" si="1"/>
        <v>0</v>
      </c>
      <c r="AB29" s="34" t="str">
        <f t="shared" si="2"/>
        <v>not yet L3</v>
      </c>
      <c r="AC29" s="72" t="str">
        <f t="shared" si="3"/>
        <v>N/A</v>
      </c>
    </row>
    <row r="30" spans="1:29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3"/>
      <c r="Y30" s="4"/>
      <c r="Z30" s="38">
        <f t="shared" si="0"/>
        <v>0</v>
      </c>
      <c r="AA30" s="65">
        <f t="shared" si="1"/>
        <v>0</v>
      </c>
      <c r="AB30" s="34" t="str">
        <f t="shared" si="2"/>
        <v>not yet L3</v>
      </c>
      <c r="AC30" s="72" t="str">
        <f t="shared" si="3"/>
        <v>N/A</v>
      </c>
    </row>
    <row r="31" spans="1:29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"/>
      <c r="W31" s="4"/>
      <c r="X31" s="3"/>
      <c r="Y31" s="4"/>
      <c r="Z31" s="38">
        <f t="shared" si="0"/>
        <v>0</v>
      </c>
      <c r="AA31" s="65">
        <f t="shared" si="1"/>
        <v>0</v>
      </c>
      <c r="AB31" s="34" t="str">
        <f t="shared" si="2"/>
        <v>not yet L3</v>
      </c>
      <c r="AC31" s="72" t="str">
        <f t="shared" si="3"/>
        <v>N/A</v>
      </c>
    </row>
    <row r="32" spans="1:29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"/>
      <c r="W32" s="4"/>
      <c r="X32" s="3"/>
      <c r="Y32" s="4"/>
      <c r="Z32" s="38">
        <f t="shared" si="0"/>
        <v>0</v>
      </c>
      <c r="AA32" s="65">
        <f t="shared" si="1"/>
        <v>0</v>
      </c>
      <c r="AB32" s="34" t="str">
        <f t="shared" si="2"/>
        <v>not yet L3</v>
      </c>
      <c r="AC32" s="72" t="str">
        <f t="shared" si="3"/>
        <v>N/A</v>
      </c>
    </row>
    <row r="33" spans="1:29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39">
        <f t="shared" si="0"/>
        <v>0</v>
      </c>
      <c r="AA33" s="66">
        <f t="shared" si="1"/>
        <v>0</v>
      </c>
      <c r="AB33" s="35" t="str">
        <f t="shared" si="2"/>
        <v>not yet L3</v>
      </c>
      <c r="AC33" s="73" t="str">
        <f t="shared" si="3"/>
        <v>N/A</v>
      </c>
    </row>
    <row r="34" spans="1:29" s="7" customFormat="1" x14ac:dyDescent="0.25">
      <c r="A34" s="6"/>
      <c r="B34" s="6"/>
    </row>
    <row r="35" spans="1:29" s="7" customFormat="1" x14ac:dyDescent="0.25">
      <c r="A35" s="6"/>
      <c r="B35" s="6"/>
    </row>
    <row r="36" spans="1:29" s="7" customFormat="1" x14ac:dyDescent="0.25">
      <c r="A36" s="6"/>
      <c r="B36" s="6"/>
    </row>
    <row r="37" spans="1:29" s="7" customFormat="1" x14ac:dyDescent="0.25">
      <c r="A37" s="6"/>
      <c r="B37" s="6"/>
    </row>
    <row r="38" spans="1:29" s="7" customFormat="1" x14ac:dyDescent="0.25">
      <c r="A38" s="6"/>
      <c r="B38" s="6"/>
    </row>
    <row r="39" spans="1:29" s="7" customFormat="1" x14ac:dyDescent="0.25">
      <c r="A39" s="6"/>
      <c r="B39" s="6"/>
    </row>
    <row r="40" spans="1:29" s="7" customFormat="1" x14ac:dyDescent="0.25">
      <c r="A40" s="6"/>
      <c r="B40" s="6"/>
    </row>
    <row r="41" spans="1:29" s="7" customFormat="1" x14ac:dyDescent="0.25">
      <c r="A41" s="6"/>
      <c r="B41" s="6"/>
    </row>
    <row r="42" spans="1:29" s="7" customFormat="1" x14ac:dyDescent="0.25">
      <c r="A42" s="6"/>
      <c r="B42" s="6"/>
    </row>
    <row r="43" spans="1:29" s="7" customFormat="1" x14ac:dyDescent="0.25">
      <c r="A43" s="6"/>
      <c r="B43" s="6"/>
    </row>
    <row r="44" spans="1:29" s="7" customFormat="1" x14ac:dyDescent="0.25">
      <c r="A44" s="6"/>
      <c r="B44" s="6"/>
    </row>
    <row r="45" spans="1:29" s="7" customFormat="1" x14ac:dyDescent="0.25">
      <c r="A45" s="6"/>
      <c r="B45" s="6"/>
    </row>
    <row r="46" spans="1:29" s="7" customFormat="1" x14ac:dyDescent="0.25">
      <c r="A46" s="6"/>
      <c r="B46" s="6"/>
    </row>
    <row r="47" spans="1:29" s="7" customFormat="1" x14ac:dyDescent="0.25">
      <c r="A47" s="6"/>
      <c r="B47" s="6"/>
    </row>
    <row r="48" spans="1:29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Z2:Z3"/>
    <mergeCell ref="AA2:AA3"/>
    <mergeCell ref="AB2:AB3"/>
    <mergeCell ref="AC2:AC3"/>
  </mergeCells>
  <conditionalFormatting sqref="C4:Y33">
    <cfRule type="colorScale" priority="3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selection activeCell="Z1" sqref="Z1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7.125" customWidth="1"/>
    <col min="5" max="5" width="7.125" style="2" customWidth="1"/>
    <col min="6" max="6" width="8.625" customWidth="1"/>
    <col min="7" max="7" width="7.125" style="2" customWidth="1"/>
    <col min="8" max="8" width="7.125" customWidth="1"/>
    <col min="9" max="9" width="7.125" style="2" customWidth="1"/>
    <col min="10" max="10" width="7.125" customWidth="1"/>
    <col min="11" max="11" width="7.125" style="2" customWidth="1"/>
    <col min="12" max="12" width="7" customWidth="1"/>
    <col min="13" max="13" width="7.125" style="2" customWidth="1"/>
    <col min="14" max="14" width="7.125" customWidth="1"/>
    <col min="15" max="15" width="7.125" style="2" customWidth="1"/>
    <col min="16" max="16" width="7.125" customWidth="1"/>
    <col min="17" max="17" width="7.125" style="2" customWidth="1"/>
    <col min="18" max="18" width="9" customWidth="1"/>
    <col min="19" max="19" width="9.125" style="2" customWidth="1"/>
    <col min="20" max="20" width="7.125" customWidth="1"/>
    <col min="21" max="21" width="7.125" style="2" customWidth="1"/>
    <col min="22" max="22" width="7.125" customWidth="1"/>
    <col min="23" max="23" width="7.125" style="2" customWidth="1"/>
    <col min="24" max="24" width="7.125" customWidth="1"/>
    <col min="25" max="25" width="7.125" style="2" customWidth="1"/>
    <col min="26" max="26" width="7.125" customWidth="1"/>
  </cols>
  <sheetData>
    <row r="1" spans="1:30" s="1" customFormat="1" ht="198" customHeight="1" thickBot="1" x14ac:dyDescent="0.25">
      <c r="A1" s="97" t="s">
        <v>0</v>
      </c>
      <c r="B1" s="98"/>
      <c r="C1" s="11" t="s">
        <v>1</v>
      </c>
      <c r="D1" s="12" t="s">
        <v>5</v>
      </c>
      <c r="E1" s="11" t="s">
        <v>2</v>
      </c>
      <c r="F1" s="12" t="s">
        <v>6</v>
      </c>
      <c r="G1" s="11" t="s">
        <v>3</v>
      </c>
      <c r="H1" s="12" t="s">
        <v>4</v>
      </c>
      <c r="I1" s="11" t="s">
        <v>7</v>
      </c>
      <c r="J1" s="12" t="s">
        <v>10</v>
      </c>
      <c r="K1" s="11" t="s">
        <v>11</v>
      </c>
      <c r="L1" s="12" t="s">
        <v>8</v>
      </c>
      <c r="M1" s="11" t="s">
        <v>9</v>
      </c>
      <c r="N1" s="12" t="s">
        <v>12</v>
      </c>
      <c r="O1" s="11" t="s">
        <v>13</v>
      </c>
      <c r="P1" s="12" t="s">
        <v>14</v>
      </c>
      <c r="Q1" s="11" t="s">
        <v>15</v>
      </c>
      <c r="R1" s="12" t="s">
        <v>19</v>
      </c>
      <c r="S1" s="11" t="s">
        <v>20</v>
      </c>
      <c r="T1" s="12" t="s">
        <v>16</v>
      </c>
      <c r="U1" s="11" t="s">
        <v>17</v>
      </c>
      <c r="V1" s="12" t="s">
        <v>18</v>
      </c>
      <c r="W1" s="11" t="s">
        <v>48</v>
      </c>
      <c r="X1" s="12" t="s">
        <v>21</v>
      </c>
      <c r="Y1" s="11" t="s">
        <v>22</v>
      </c>
      <c r="Z1" s="13" t="s">
        <v>23</v>
      </c>
    </row>
    <row r="2" spans="1:30" ht="16.5" thickBot="1" x14ac:dyDescent="0.3">
      <c r="A2" s="23"/>
      <c r="B2" s="25" t="s">
        <v>80</v>
      </c>
      <c r="C2" s="9" t="s">
        <v>27</v>
      </c>
      <c r="D2" s="10" t="s">
        <v>28</v>
      </c>
      <c r="E2" s="9" t="s">
        <v>29</v>
      </c>
      <c r="F2" s="10" t="s">
        <v>30</v>
      </c>
      <c r="G2" s="9" t="s">
        <v>31</v>
      </c>
      <c r="H2" s="10" t="s">
        <v>32</v>
      </c>
      <c r="I2" s="9" t="s">
        <v>33</v>
      </c>
      <c r="J2" s="10" t="s">
        <v>34</v>
      </c>
      <c r="K2" s="9" t="s">
        <v>35</v>
      </c>
      <c r="L2" s="10" t="s">
        <v>36</v>
      </c>
      <c r="M2" s="9" t="s">
        <v>37</v>
      </c>
      <c r="N2" s="10" t="s">
        <v>38</v>
      </c>
      <c r="O2" s="9" t="s">
        <v>39</v>
      </c>
      <c r="P2" s="10" t="s">
        <v>40</v>
      </c>
      <c r="Q2" s="9" t="s">
        <v>41</v>
      </c>
      <c r="R2" s="10" t="s">
        <v>42</v>
      </c>
      <c r="S2" s="9" t="s">
        <v>43</v>
      </c>
      <c r="T2" s="10" t="s">
        <v>44</v>
      </c>
      <c r="U2" s="9" t="s">
        <v>45</v>
      </c>
      <c r="V2" s="10" t="s">
        <v>46</v>
      </c>
      <c r="W2" s="9" t="s">
        <v>47</v>
      </c>
      <c r="X2" s="10" t="s">
        <v>24</v>
      </c>
      <c r="Y2" s="9" t="s">
        <v>25</v>
      </c>
      <c r="Z2" s="36" t="s">
        <v>26</v>
      </c>
      <c r="AA2" s="99" t="s">
        <v>81</v>
      </c>
      <c r="AB2" s="101" t="s">
        <v>82</v>
      </c>
      <c r="AC2" s="103" t="s">
        <v>83</v>
      </c>
      <c r="AD2" s="103" t="s">
        <v>94</v>
      </c>
    </row>
    <row r="3" spans="1:30" ht="16.5" thickBot="1" x14ac:dyDescent="0.3">
      <c r="A3" s="24"/>
      <c r="B3" s="26" t="s">
        <v>49</v>
      </c>
      <c r="C3" s="9">
        <v>2</v>
      </c>
      <c r="D3" s="10">
        <v>2</v>
      </c>
      <c r="E3" s="9">
        <v>2</v>
      </c>
      <c r="F3" s="10">
        <v>2</v>
      </c>
      <c r="G3" s="9">
        <v>2</v>
      </c>
      <c r="H3" s="10">
        <v>2</v>
      </c>
      <c r="I3" s="9">
        <v>2</v>
      </c>
      <c r="J3" s="10">
        <v>2</v>
      </c>
      <c r="K3" s="9">
        <v>4</v>
      </c>
      <c r="L3" s="10">
        <v>2</v>
      </c>
      <c r="M3" s="9">
        <v>1</v>
      </c>
      <c r="N3" s="10">
        <v>2</v>
      </c>
      <c r="O3" s="9">
        <v>2</v>
      </c>
      <c r="P3" s="10">
        <v>2</v>
      </c>
      <c r="Q3" s="9">
        <v>2</v>
      </c>
      <c r="R3" s="10">
        <v>2</v>
      </c>
      <c r="S3" s="9">
        <v>3</v>
      </c>
      <c r="T3" s="10">
        <v>2</v>
      </c>
      <c r="U3" s="9">
        <v>2</v>
      </c>
      <c r="V3" s="10">
        <v>2</v>
      </c>
      <c r="W3" s="9">
        <v>2</v>
      </c>
      <c r="X3" s="10">
        <v>1</v>
      </c>
      <c r="Y3" s="9">
        <v>1</v>
      </c>
      <c r="Z3" s="36">
        <v>2</v>
      </c>
      <c r="AA3" s="100"/>
      <c r="AB3" s="105"/>
      <c r="AC3" s="104"/>
      <c r="AD3" s="106"/>
    </row>
    <row r="4" spans="1:30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30"/>
      <c r="AA4" s="38">
        <f t="shared" ref="AA4:AA33" si="0">SUM(C4:Z4)</f>
        <v>0</v>
      </c>
      <c r="AB4" s="64">
        <f>AA4/48</f>
        <v>0</v>
      </c>
      <c r="AC4" s="69" t="str">
        <f>IF(AB4&lt;20%,"not yet L4",IF(AB4&lt;40%,"4c",IF(AB4&lt;80%,"4b",IF(AB4&lt;90%,"4a","4a***"))))</f>
        <v>not yet L4</v>
      </c>
      <c r="AD4" s="70" t="str">
        <f>IF(AB4&lt;20%, "N/A", IF(AB4&lt;30%, "25", IF(AB4&lt;40%, "26", IF(AB4&lt;60%, "27", IF(AB4&lt;80%, "28", IF(AB4&lt;90%, "29", "30"))))))</f>
        <v>N/A</v>
      </c>
    </row>
    <row r="5" spans="1:30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3"/>
      <c r="Y5" s="4"/>
      <c r="Z5" s="31"/>
      <c r="AA5" s="38">
        <f t="shared" si="0"/>
        <v>0</v>
      </c>
      <c r="AB5" s="65">
        <f t="shared" ref="AB5:AB33" si="1">AA5/48</f>
        <v>0</v>
      </c>
      <c r="AC5" s="67" t="str">
        <f>IF(AB5&lt;20%,"not yet L4",IF(AB5&lt;40%,"4c",IF(AB5&lt;80%,"4b",IF(AB5&lt;90%,"4a","4a***"))))</f>
        <v>not yet L4</v>
      </c>
      <c r="AD5" s="34" t="str">
        <f t="shared" ref="AD5:AD33" si="2">IF(AB5&lt;20%, "N/A", IF(AB5&lt;30%, "25", IF(AB5&lt;40%, "26", IF(AB5&lt;60%, "27", IF(AB5&lt;80%, "28", IF(AB5&lt;90%, "29", "30"))))))</f>
        <v>N/A</v>
      </c>
    </row>
    <row r="6" spans="1:30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3"/>
      <c r="Y6" s="4"/>
      <c r="Z6" s="31"/>
      <c r="AA6" s="38">
        <f t="shared" si="0"/>
        <v>0</v>
      </c>
      <c r="AB6" s="65">
        <f t="shared" si="1"/>
        <v>0</v>
      </c>
      <c r="AC6" s="67" t="str">
        <f t="shared" ref="AC6:AC33" si="3">IF(AB6&lt;20%,"not yet L4",IF(AB6&lt;40%,"4c",IF(AB6&lt;80%,"4b",IF(AB6&lt;90%,"4a","4a***"))))</f>
        <v>not yet L4</v>
      </c>
      <c r="AD6" s="34" t="str">
        <f t="shared" si="2"/>
        <v>N/A</v>
      </c>
    </row>
    <row r="7" spans="1:30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31"/>
      <c r="AA7" s="38">
        <f t="shared" si="0"/>
        <v>0</v>
      </c>
      <c r="AB7" s="65">
        <f t="shared" si="1"/>
        <v>0</v>
      </c>
      <c r="AC7" s="67" t="str">
        <f t="shared" si="3"/>
        <v>not yet L4</v>
      </c>
      <c r="AD7" s="34" t="str">
        <f t="shared" si="2"/>
        <v>N/A</v>
      </c>
    </row>
    <row r="8" spans="1:30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31"/>
      <c r="AA8" s="38">
        <f t="shared" si="0"/>
        <v>0</v>
      </c>
      <c r="AB8" s="65">
        <f t="shared" si="1"/>
        <v>0</v>
      </c>
      <c r="AC8" s="67" t="str">
        <f t="shared" si="3"/>
        <v>not yet L4</v>
      </c>
      <c r="AD8" s="34" t="str">
        <f t="shared" si="2"/>
        <v>N/A</v>
      </c>
    </row>
    <row r="9" spans="1:30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31"/>
      <c r="AA9" s="38">
        <f t="shared" si="0"/>
        <v>0</v>
      </c>
      <c r="AB9" s="65">
        <f t="shared" si="1"/>
        <v>0</v>
      </c>
      <c r="AC9" s="67" t="str">
        <f t="shared" si="3"/>
        <v>not yet L4</v>
      </c>
      <c r="AD9" s="34" t="str">
        <f t="shared" si="2"/>
        <v>N/A</v>
      </c>
    </row>
    <row r="10" spans="1:30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31"/>
      <c r="AA10" s="38">
        <f t="shared" si="0"/>
        <v>0</v>
      </c>
      <c r="AB10" s="65">
        <f t="shared" si="1"/>
        <v>0</v>
      </c>
      <c r="AC10" s="67" t="str">
        <f t="shared" si="3"/>
        <v>not yet L4</v>
      </c>
      <c r="AD10" s="34" t="str">
        <f t="shared" si="2"/>
        <v>N/A</v>
      </c>
    </row>
    <row r="11" spans="1:30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31"/>
      <c r="AA11" s="38">
        <f t="shared" si="0"/>
        <v>0</v>
      </c>
      <c r="AB11" s="65">
        <f t="shared" si="1"/>
        <v>0</v>
      </c>
      <c r="AC11" s="67" t="str">
        <f t="shared" si="3"/>
        <v>not yet L4</v>
      </c>
      <c r="AD11" s="34" t="str">
        <f t="shared" si="2"/>
        <v>N/A</v>
      </c>
    </row>
    <row r="12" spans="1:30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  <c r="Z12" s="31"/>
      <c r="AA12" s="38">
        <f t="shared" si="0"/>
        <v>0</v>
      </c>
      <c r="AB12" s="65">
        <f t="shared" si="1"/>
        <v>0</v>
      </c>
      <c r="AC12" s="67" t="str">
        <f t="shared" si="3"/>
        <v>not yet L4</v>
      </c>
      <c r="AD12" s="34" t="str">
        <f t="shared" si="2"/>
        <v>N/A</v>
      </c>
    </row>
    <row r="13" spans="1:30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/>
      <c r="W13" s="4"/>
      <c r="X13" s="3"/>
      <c r="Y13" s="4"/>
      <c r="Z13" s="31"/>
      <c r="AA13" s="38">
        <f t="shared" si="0"/>
        <v>0</v>
      </c>
      <c r="AB13" s="65">
        <f t="shared" si="1"/>
        <v>0</v>
      </c>
      <c r="AC13" s="67" t="str">
        <f t="shared" si="3"/>
        <v>not yet L4</v>
      </c>
      <c r="AD13" s="34" t="str">
        <f t="shared" si="2"/>
        <v>N/A</v>
      </c>
    </row>
    <row r="14" spans="1:30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  <c r="Z14" s="31"/>
      <c r="AA14" s="38">
        <f t="shared" si="0"/>
        <v>0</v>
      </c>
      <c r="AB14" s="65">
        <f t="shared" si="1"/>
        <v>0</v>
      </c>
      <c r="AC14" s="67" t="str">
        <f t="shared" si="3"/>
        <v>not yet L4</v>
      </c>
      <c r="AD14" s="34" t="str">
        <f t="shared" si="2"/>
        <v>N/A</v>
      </c>
    </row>
    <row r="15" spans="1:30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3"/>
      <c r="Y15" s="4"/>
      <c r="Z15" s="31"/>
      <c r="AA15" s="38">
        <f t="shared" si="0"/>
        <v>0</v>
      </c>
      <c r="AB15" s="65">
        <f t="shared" si="1"/>
        <v>0</v>
      </c>
      <c r="AC15" s="67" t="str">
        <f t="shared" si="3"/>
        <v>not yet L4</v>
      </c>
      <c r="AD15" s="34" t="str">
        <f t="shared" si="2"/>
        <v>N/A</v>
      </c>
    </row>
    <row r="16" spans="1:30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  <c r="Z16" s="31"/>
      <c r="AA16" s="38">
        <f t="shared" si="0"/>
        <v>0</v>
      </c>
      <c r="AB16" s="65">
        <f t="shared" si="1"/>
        <v>0</v>
      </c>
      <c r="AC16" s="67" t="str">
        <f t="shared" si="3"/>
        <v>not yet L4</v>
      </c>
      <c r="AD16" s="34" t="str">
        <f t="shared" si="2"/>
        <v>N/A</v>
      </c>
    </row>
    <row r="17" spans="1:30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3"/>
      <c r="Y17" s="4"/>
      <c r="Z17" s="31"/>
      <c r="AA17" s="38">
        <f t="shared" si="0"/>
        <v>0</v>
      </c>
      <c r="AB17" s="65">
        <f t="shared" si="1"/>
        <v>0</v>
      </c>
      <c r="AC17" s="67" t="str">
        <f t="shared" si="3"/>
        <v>not yet L4</v>
      </c>
      <c r="AD17" s="34" t="str">
        <f t="shared" si="2"/>
        <v>N/A</v>
      </c>
    </row>
    <row r="18" spans="1:30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3"/>
      <c r="Y18" s="4"/>
      <c r="Z18" s="31"/>
      <c r="AA18" s="38">
        <f t="shared" si="0"/>
        <v>0</v>
      </c>
      <c r="AB18" s="65">
        <f t="shared" si="1"/>
        <v>0</v>
      </c>
      <c r="AC18" s="67" t="str">
        <f t="shared" si="3"/>
        <v>not yet L4</v>
      </c>
      <c r="AD18" s="34" t="str">
        <f t="shared" si="2"/>
        <v>N/A</v>
      </c>
    </row>
    <row r="19" spans="1:30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"/>
      <c r="W19" s="4"/>
      <c r="X19" s="3"/>
      <c r="Y19" s="4"/>
      <c r="Z19" s="31"/>
      <c r="AA19" s="38">
        <f t="shared" si="0"/>
        <v>0</v>
      </c>
      <c r="AB19" s="65">
        <f t="shared" si="1"/>
        <v>0</v>
      </c>
      <c r="AC19" s="67" t="str">
        <f t="shared" si="3"/>
        <v>not yet L4</v>
      </c>
      <c r="AD19" s="34" t="str">
        <f t="shared" si="2"/>
        <v>N/A</v>
      </c>
    </row>
    <row r="20" spans="1:30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3"/>
      <c r="Y20" s="4"/>
      <c r="Z20" s="31"/>
      <c r="AA20" s="38">
        <f t="shared" si="0"/>
        <v>0</v>
      </c>
      <c r="AB20" s="65">
        <f t="shared" si="1"/>
        <v>0</v>
      </c>
      <c r="AC20" s="67" t="str">
        <f t="shared" si="3"/>
        <v>not yet L4</v>
      </c>
      <c r="AD20" s="34" t="str">
        <f t="shared" si="2"/>
        <v>N/A</v>
      </c>
    </row>
    <row r="21" spans="1:30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3"/>
      <c r="Y21" s="4"/>
      <c r="Z21" s="31"/>
      <c r="AA21" s="38">
        <f t="shared" si="0"/>
        <v>0</v>
      </c>
      <c r="AB21" s="65">
        <f t="shared" si="1"/>
        <v>0</v>
      </c>
      <c r="AC21" s="67" t="str">
        <f t="shared" si="3"/>
        <v>not yet L4</v>
      </c>
      <c r="AD21" s="34" t="str">
        <f t="shared" si="2"/>
        <v>N/A</v>
      </c>
    </row>
    <row r="22" spans="1:30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  <c r="Z22" s="31"/>
      <c r="AA22" s="38">
        <f t="shared" si="0"/>
        <v>0</v>
      </c>
      <c r="AB22" s="65">
        <f t="shared" si="1"/>
        <v>0</v>
      </c>
      <c r="AC22" s="67" t="str">
        <f t="shared" si="3"/>
        <v>not yet L4</v>
      </c>
      <c r="AD22" s="34" t="str">
        <f t="shared" si="2"/>
        <v>N/A</v>
      </c>
    </row>
    <row r="23" spans="1:30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4"/>
      <c r="V23" s="3"/>
      <c r="W23" s="4"/>
      <c r="X23" s="3"/>
      <c r="Y23" s="4"/>
      <c r="Z23" s="31"/>
      <c r="AA23" s="38">
        <f t="shared" si="0"/>
        <v>0</v>
      </c>
      <c r="AB23" s="65">
        <f t="shared" si="1"/>
        <v>0</v>
      </c>
      <c r="AC23" s="67" t="str">
        <f t="shared" si="3"/>
        <v>not yet L4</v>
      </c>
      <c r="AD23" s="34" t="str">
        <f t="shared" si="2"/>
        <v>N/A</v>
      </c>
    </row>
    <row r="24" spans="1:30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3"/>
      <c r="Y24" s="4"/>
      <c r="Z24" s="31"/>
      <c r="AA24" s="38">
        <f t="shared" si="0"/>
        <v>0</v>
      </c>
      <c r="AB24" s="65">
        <f t="shared" si="1"/>
        <v>0</v>
      </c>
      <c r="AC24" s="67" t="str">
        <f t="shared" si="3"/>
        <v>not yet L4</v>
      </c>
      <c r="AD24" s="34" t="str">
        <f t="shared" si="2"/>
        <v>N/A</v>
      </c>
    </row>
    <row r="25" spans="1:30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3"/>
      <c r="Y25" s="4"/>
      <c r="Z25" s="31"/>
      <c r="AA25" s="38">
        <f t="shared" si="0"/>
        <v>0</v>
      </c>
      <c r="AB25" s="65">
        <f t="shared" si="1"/>
        <v>0</v>
      </c>
      <c r="AC25" s="67" t="str">
        <f t="shared" si="3"/>
        <v>not yet L4</v>
      </c>
      <c r="AD25" s="34" t="str">
        <f t="shared" si="2"/>
        <v>N/A</v>
      </c>
    </row>
    <row r="26" spans="1:30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3"/>
      <c r="Y26" s="4"/>
      <c r="Z26" s="31"/>
      <c r="AA26" s="38">
        <f t="shared" si="0"/>
        <v>0</v>
      </c>
      <c r="AB26" s="65">
        <f t="shared" si="1"/>
        <v>0</v>
      </c>
      <c r="AC26" s="67" t="str">
        <f t="shared" si="3"/>
        <v>not yet L4</v>
      </c>
      <c r="AD26" s="34" t="str">
        <f t="shared" si="2"/>
        <v>N/A</v>
      </c>
    </row>
    <row r="27" spans="1:30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"/>
      <c r="W27" s="4"/>
      <c r="X27" s="3"/>
      <c r="Y27" s="4"/>
      <c r="Z27" s="31"/>
      <c r="AA27" s="38">
        <f t="shared" si="0"/>
        <v>0</v>
      </c>
      <c r="AB27" s="65">
        <f t="shared" si="1"/>
        <v>0</v>
      </c>
      <c r="AC27" s="67" t="str">
        <f t="shared" si="3"/>
        <v>not yet L4</v>
      </c>
      <c r="AD27" s="34" t="str">
        <f t="shared" si="2"/>
        <v>N/A</v>
      </c>
    </row>
    <row r="28" spans="1:30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  <c r="Z28" s="31"/>
      <c r="AA28" s="38">
        <f t="shared" si="0"/>
        <v>0</v>
      </c>
      <c r="AB28" s="65">
        <f t="shared" si="1"/>
        <v>0</v>
      </c>
      <c r="AC28" s="67" t="str">
        <f t="shared" si="3"/>
        <v>not yet L4</v>
      </c>
      <c r="AD28" s="34" t="str">
        <f t="shared" si="2"/>
        <v>N/A</v>
      </c>
    </row>
    <row r="29" spans="1:30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3"/>
      <c r="Y29" s="4"/>
      <c r="Z29" s="31"/>
      <c r="AA29" s="38">
        <f t="shared" si="0"/>
        <v>0</v>
      </c>
      <c r="AB29" s="65">
        <f t="shared" si="1"/>
        <v>0</v>
      </c>
      <c r="AC29" s="67" t="str">
        <f t="shared" si="3"/>
        <v>not yet L4</v>
      </c>
      <c r="AD29" s="34" t="str">
        <f t="shared" si="2"/>
        <v>N/A</v>
      </c>
    </row>
    <row r="30" spans="1:30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3"/>
      <c r="Y30" s="4"/>
      <c r="Z30" s="31"/>
      <c r="AA30" s="38">
        <f t="shared" si="0"/>
        <v>0</v>
      </c>
      <c r="AB30" s="65">
        <f t="shared" si="1"/>
        <v>0</v>
      </c>
      <c r="AC30" s="67" t="str">
        <f t="shared" si="3"/>
        <v>not yet L4</v>
      </c>
      <c r="AD30" s="34" t="str">
        <f t="shared" si="2"/>
        <v>N/A</v>
      </c>
    </row>
    <row r="31" spans="1:30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"/>
      <c r="W31" s="4"/>
      <c r="X31" s="3"/>
      <c r="Y31" s="4"/>
      <c r="Z31" s="31"/>
      <c r="AA31" s="38">
        <f t="shared" si="0"/>
        <v>0</v>
      </c>
      <c r="AB31" s="65">
        <f t="shared" si="1"/>
        <v>0</v>
      </c>
      <c r="AC31" s="67" t="str">
        <f t="shared" si="3"/>
        <v>not yet L4</v>
      </c>
      <c r="AD31" s="34" t="str">
        <f t="shared" si="2"/>
        <v>N/A</v>
      </c>
    </row>
    <row r="32" spans="1:30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"/>
      <c r="W32" s="4"/>
      <c r="X32" s="3"/>
      <c r="Y32" s="4"/>
      <c r="Z32" s="31"/>
      <c r="AA32" s="38">
        <f t="shared" si="0"/>
        <v>0</v>
      </c>
      <c r="AB32" s="65">
        <f t="shared" si="1"/>
        <v>0</v>
      </c>
      <c r="AC32" s="67" t="str">
        <f t="shared" si="3"/>
        <v>not yet L4</v>
      </c>
      <c r="AD32" s="34" t="str">
        <f t="shared" si="2"/>
        <v>N/A</v>
      </c>
    </row>
    <row r="33" spans="1:30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32"/>
      <c r="AA33" s="39">
        <f t="shared" si="0"/>
        <v>0</v>
      </c>
      <c r="AB33" s="66">
        <f t="shared" si="1"/>
        <v>0</v>
      </c>
      <c r="AC33" s="68" t="str">
        <f t="shared" si="3"/>
        <v>not yet L4</v>
      </c>
      <c r="AD33" s="35" t="str">
        <f t="shared" si="2"/>
        <v>N/A</v>
      </c>
    </row>
    <row r="34" spans="1:30" s="7" customFormat="1" x14ac:dyDescent="0.25">
      <c r="A34" s="6"/>
      <c r="B34" s="6"/>
    </row>
    <row r="35" spans="1:30" s="7" customFormat="1" x14ac:dyDescent="0.25">
      <c r="A35" s="6"/>
      <c r="B35" s="6"/>
    </row>
    <row r="36" spans="1:30" s="7" customFormat="1" x14ac:dyDescent="0.25">
      <c r="A36" s="6"/>
      <c r="B36" s="6"/>
    </row>
    <row r="37" spans="1:30" s="7" customFormat="1" x14ac:dyDescent="0.25">
      <c r="A37" s="6"/>
      <c r="B37" s="6"/>
    </row>
    <row r="38" spans="1:30" s="7" customFormat="1" x14ac:dyDescent="0.25">
      <c r="A38" s="6"/>
      <c r="B38" s="6"/>
    </row>
    <row r="39" spans="1:30" s="7" customFormat="1" x14ac:dyDescent="0.25">
      <c r="A39" s="6"/>
      <c r="B39" s="6"/>
    </row>
    <row r="40" spans="1:30" s="7" customFormat="1" x14ac:dyDescent="0.25">
      <c r="A40" s="6"/>
      <c r="B40" s="6"/>
    </row>
    <row r="41" spans="1:30" s="7" customFormat="1" x14ac:dyDescent="0.25">
      <c r="A41" s="6"/>
      <c r="B41" s="6"/>
    </row>
    <row r="42" spans="1:30" s="7" customFormat="1" x14ac:dyDescent="0.25">
      <c r="A42" s="6"/>
      <c r="B42" s="6"/>
    </row>
    <row r="43" spans="1:30" s="7" customFormat="1" x14ac:dyDescent="0.25">
      <c r="A43" s="6"/>
      <c r="B43" s="6"/>
    </row>
    <row r="44" spans="1:30" s="7" customFormat="1" x14ac:dyDescent="0.25">
      <c r="A44" s="6"/>
      <c r="B44" s="6"/>
    </row>
    <row r="45" spans="1:30" s="7" customFormat="1" x14ac:dyDescent="0.25">
      <c r="A45" s="6"/>
      <c r="B45" s="6"/>
    </row>
    <row r="46" spans="1:30" s="7" customFormat="1" x14ac:dyDescent="0.25">
      <c r="A46" s="6"/>
      <c r="B46" s="6"/>
    </row>
    <row r="47" spans="1:30" s="7" customFormat="1" x14ac:dyDescent="0.25">
      <c r="A47" s="6"/>
      <c r="B47" s="6"/>
    </row>
    <row r="48" spans="1:30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AA2:AA3"/>
    <mergeCell ref="AB2:AB3"/>
    <mergeCell ref="AC2:AC3"/>
    <mergeCell ref="AD2:AD3"/>
  </mergeCells>
  <conditionalFormatting sqref="C4:Z33">
    <cfRule type="colorScale" priority="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selection activeCell="C4" sqref="C4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8.875" style="2" customWidth="1"/>
    <col min="4" max="4" width="7.125" customWidth="1"/>
    <col min="5" max="5" width="7.125" style="2" customWidth="1"/>
    <col min="6" max="6" width="8.625" customWidth="1"/>
    <col min="7" max="7" width="7.125" style="2" customWidth="1"/>
    <col min="8" max="8" width="7.125" customWidth="1"/>
    <col min="9" max="9" width="9.5" style="2" customWidth="1"/>
    <col min="10" max="10" width="7.125" customWidth="1"/>
    <col min="11" max="11" width="13" style="2" customWidth="1"/>
    <col min="12" max="12" width="7" customWidth="1"/>
    <col min="13" max="13" width="7.125" style="2" customWidth="1"/>
    <col min="14" max="14" width="7.125" customWidth="1"/>
    <col min="15" max="15" width="7.125" style="2" customWidth="1"/>
    <col min="16" max="16" width="7.125" customWidth="1"/>
    <col min="17" max="17" width="8.125" style="2" customWidth="1"/>
    <col min="18" max="18" width="9" customWidth="1"/>
    <col min="19" max="19" width="9.125" style="2" customWidth="1"/>
    <col min="20" max="20" width="8.125" customWidth="1"/>
    <col min="21" max="21" width="9.375" style="2" customWidth="1"/>
    <col min="22" max="22" width="8.875" customWidth="1"/>
    <col min="23" max="23" width="8" style="2" customWidth="1"/>
    <col min="24" max="24" width="7.125" style="7" customWidth="1"/>
    <col min="25" max="25" width="9.125" style="2" customWidth="1"/>
    <col min="26" max="26" width="7.125" style="7" customWidth="1"/>
    <col min="27" max="27" width="9" style="2" customWidth="1"/>
    <col min="28" max="28" width="7.125" customWidth="1"/>
    <col min="29" max="29" width="7.125" style="2" customWidth="1"/>
  </cols>
  <sheetData>
    <row r="1" spans="1:33" s="1" customFormat="1" ht="198" customHeight="1" thickBot="1" x14ac:dyDescent="0.25">
      <c r="A1" s="97" t="s">
        <v>108</v>
      </c>
      <c r="B1" s="98"/>
      <c r="C1" s="11" t="s">
        <v>186</v>
      </c>
      <c r="D1" s="12" t="s">
        <v>187</v>
      </c>
      <c r="E1" s="11" t="s">
        <v>188</v>
      </c>
      <c r="F1" s="12" t="s">
        <v>189</v>
      </c>
      <c r="G1" s="11" t="s">
        <v>190</v>
      </c>
      <c r="H1" s="12" t="s">
        <v>191</v>
      </c>
      <c r="I1" s="11" t="s">
        <v>192</v>
      </c>
      <c r="J1" s="12" t="s">
        <v>193</v>
      </c>
      <c r="K1" s="11" t="s">
        <v>194</v>
      </c>
      <c r="L1" s="12" t="s">
        <v>195</v>
      </c>
      <c r="M1" s="11" t="s">
        <v>196</v>
      </c>
      <c r="N1" s="12" t="s">
        <v>197</v>
      </c>
      <c r="O1" s="11" t="s">
        <v>198</v>
      </c>
      <c r="P1" s="12" t="s">
        <v>199</v>
      </c>
      <c r="Q1" s="11" t="s">
        <v>200</v>
      </c>
      <c r="R1" s="12" t="s">
        <v>201</v>
      </c>
      <c r="S1" s="11" t="s">
        <v>202</v>
      </c>
      <c r="T1" s="12" t="s">
        <v>203</v>
      </c>
      <c r="U1" s="11" t="s">
        <v>204</v>
      </c>
      <c r="V1" s="12" t="s">
        <v>214</v>
      </c>
      <c r="W1" s="11" t="s">
        <v>206</v>
      </c>
      <c r="X1" s="76" t="s">
        <v>208</v>
      </c>
      <c r="Y1" s="11" t="s">
        <v>209</v>
      </c>
      <c r="Z1" s="76" t="s">
        <v>210</v>
      </c>
      <c r="AA1" s="11" t="s">
        <v>211</v>
      </c>
      <c r="AB1" s="12" t="s">
        <v>212</v>
      </c>
      <c r="AC1" s="11" t="s">
        <v>213</v>
      </c>
    </row>
    <row r="2" spans="1:33" ht="16.5" thickBot="1" x14ac:dyDescent="0.3">
      <c r="A2" s="23"/>
      <c r="B2" s="25" t="s">
        <v>80</v>
      </c>
      <c r="C2" s="9" t="s">
        <v>27</v>
      </c>
      <c r="D2" s="10" t="s">
        <v>28</v>
      </c>
      <c r="E2" s="9" t="s">
        <v>29</v>
      </c>
      <c r="F2" s="10" t="s">
        <v>30</v>
      </c>
      <c r="G2" s="9" t="s">
        <v>31</v>
      </c>
      <c r="H2" s="10" t="s">
        <v>32</v>
      </c>
      <c r="I2" s="9" t="s">
        <v>33</v>
      </c>
      <c r="J2" s="10" t="s">
        <v>34</v>
      </c>
      <c r="K2" s="9" t="s">
        <v>35</v>
      </c>
      <c r="L2" s="10" t="s">
        <v>36</v>
      </c>
      <c r="M2" s="9" t="s">
        <v>37</v>
      </c>
      <c r="N2" s="10" t="s">
        <v>38</v>
      </c>
      <c r="O2" s="9" t="s">
        <v>39</v>
      </c>
      <c r="P2" s="10" t="s">
        <v>40</v>
      </c>
      <c r="Q2" s="9" t="s">
        <v>41</v>
      </c>
      <c r="R2" s="10" t="s">
        <v>42</v>
      </c>
      <c r="S2" s="9" t="s">
        <v>43</v>
      </c>
      <c r="T2" s="10" t="s">
        <v>44</v>
      </c>
      <c r="U2" s="9" t="s">
        <v>45</v>
      </c>
      <c r="V2" s="10" t="s">
        <v>46</v>
      </c>
      <c r="W2" s="9" t="s">
        <v>205</v>
      </c>
      <c r="X2" s="77" t="s">
        <v>153</v>
      </c>
      <c r="Y2" s="9" t="s">
        <v>154</v>
      </c>
      <c r="Z2" s="77" t="s">
        <v>24</v>
      </c>
      <c r="AA2" s="9" t="s">
        <v>25</v>
      </c>
      <c r="AB2" s="10" t="s">
        <v>26</v>
      </c>
      <c r="AC2" s="9" t="s">
        <v>207</v>
      </c>
      <c r="AD2" s="99" t="s">
        <v>81</v>
      </c>
      <c r="AE2" s="101" t="s">
        <v>82</v>
      </c>
      <c r="AF2" s="103" t="s">
        <v>83</v>
      </c>
      <c r="AG2" s="103" t="s">
        <v>94</v>
      </c>
    </row>
    <row r="3" spans="1:33" ht="16.5" thickBot="1" x14ac:dyDescent="0.3">
      <c r="A3" s="24"/>
      <c r="B3" s="26" t="s">
        <v>49</v>
      </c>
      <c r="C3" s="9">
        <v>2</v>
      </c>
      <c r="D3" s="10">
        <v>2</v>
      </c>
      <c r="E3" s="9">
        <v>2</v>
      </c>
      <c r="F3" s="10">
        <v>2</v>
      </c>
      <c r="G3" s="9">
        <v>1</v>
      </c>
      <c r="H3" s="10">
        <v>2</v>
      </c>
      <c r="I3" s="9">
        <v>2</v>
      </c>
      <c r="J3" s="10">
        <v>2</v>
      </c>
      <c r="K3" s="9">
        <v>4</v>
      </c>
      <c r="L3" s="10">
        <v>2</v>
      </c>
      <c r="M3" s="9">
        <v>2</v>
      </c>
      <c r="N3" s="10">
        <v>1</v>
      </c>
      <c r="O3" s="9">
        <v>2</v>
      </c>
      <c r="P3" s="10">
        <v>2</v>
      </c>
      <c r="Q3" s="9">
        <v>2</v>
      </c>
      <c r="R3" s="10">
        <v>2</v>
      </c>
      <c r="S3" s="9">
        <v>2</v>
      </c>
      <c r="T3" s="10">
        <v>2</v>
      </c>
      <c r="U3" s="9">
        <v>1</v>
      </c>
      <c r="V3" s="10">
        <v>2</v>
      </c>
      <c r="W3" s="9">
        <v>3</v>
      </c>
      <c r="X3" s="77">
        <v>1</v>
      </c>
      <c r="Y3" s="9">
        <v>1</v>
      </c>
      <c r="Z3" s="77">
        <v>2</v>
      </c>
      <c r="AA3" s="9">
        <v>2</v>
      </c>
      <c r="AB3" s="10">
        <v>1</v>
      </c>
      <c r="AC3" s="9">
        <v>2</v>
      </c>
      <c r="AD3" s="100"/>
      <c r="AE3" s="102"/>
      <c r="AF3" s="104"/>
      <c r="AG3" s="104"/>
    </row>
    <row r="4" spans="1:33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78"/>
      <c r="Y4" s="18"/>
      <c r="Z4" s="78"/>
      <c r="AA4" s="18"/>
      <c r="AB4" s="17"/>
      <c r="AC4" s="18"/>
      <c r="AD4" s="74">
        <f t="shared" ref="AD4:AD33" si="0">SUM(C4:AC4)</f>
        <v>0</v>
      </c>
      <c r="AE4" s="91">
        <f>AD4/53</f>
        <v>0</v>
      </c>
      <c r="AF4" s="71" t="str">
        <f>IF(AE4&lt;20%,"not yet L5",IF(AE4&lt;40%,"5c",IF(AE4&lt;80%,"5b",IF(AE4&lt;90%,"5a","5a***"))))</f>
        <v>not yet L5</v>
      </c>
      <c r="AG4" s="33" t="str">
        <f>IF(AE4&lt;20%, "N/A", IF(AE4&lt;30%, "31", IF(AE4&lt;40%, "32", IF(AE4&lt;60%, "33", IF(AE4&lt;80%, "34", IF(AE4&lt;90%, "35", "36"))))))</f>
        <v>N/A</v>
      </c>
    </row>
    <row r="5" spans="1:33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79"/>
      <c r="Y5" s="4"/>
      <c r="Z5" s="79"/>
      <c r="AA5" s="4"/>
      <c r="AB5" s="3"/>
      <c r="AC5" s="4"/>
      <c r="AD5" s="74">
        <f t="shared" si="0"/>
        <v>0</v>
      </c>
      <c r="AE5" s="62">
        <f t="shared" ref="AE5:AE33" si="1">AD5/53</f>
        <v>0</v>
      </c>
      <c r="AF5" s="72" t="str">
        <f t="shared" ref="AF5:AF33" si="2">IF(AE5&lt;20%,"not yet L5",IF(AE5&lt;40%,"5c",IF(AE5&lt;80%,"5b",IF(AE5&lt;90%,"5a","5a***"))))</f>
        <v>not yet L5</v>
      </c>
      <c r="AG5" s="34" t="str">
        <f t="shared" ref="AG5:AG33" si="3">IF(AE5&lt;20%, "N/A", IF(AE5&lt;30%, "31", IF(AE5&lt;40%, "32", IF(AE5&lt;60%, "33", IF(AE5&lt;80%, "34", IF(AE5&lt;90%, "35", "36"))))))</f>
        <v>N/A</v>
      </c>
    </row>
    <row r="6" spans="1:33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79"/>
      <c r="Y6" s="4"/>
      <c r="Z6" s="79"/>
      <c r="AA6" s="4"/>
      <c r="AB6" s="3"/>
      <c r="AC6" s="4"/>
      <c r="AD6" s="74">
        <f t="shared" si="0"/>
        <v>0</v>
      </c>
      <c r="AE6" s="62">
        <f t="shared" si="1"/>
        <v>0</v>
      </c>
      <c r="AF6" s="72" t="str">
        <f t="shared" si="2"/>
        <v>not yet L5</v>
      </c>
      <c r="AG6" s="34" t="str">
        <f t="shared" si="3"/>
        <v>N/A</v>
      </c>
    </row>
    <row r="7" spans="1:33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79"/>
      <c r="Y7" s="4"/>
      <c r="Z7" s="79"/>
      <c r="AA7" s="4"/>
      <c r="AB7" s="3"/>
      <c r="AC7" s="4"/>
      <c r="AD7" s="74">
        <f t="shared" si="0"/>
        <v>0</v>
      </c>
      <c r="AE7" s="62">
        <f t="shared" si="1"/>
        <v>0</v>
      </c>
      <c r="AF7" s="72" t="str">
        <f t="shared" si="2"/>
        <v>not yet L5</v>
      </c>
      <c r="AG7" s="34" t="str">
        <f t="shared" si="3"/>
        <v>N/A</v>
      </c>
    </row>
    <row r="8" spans="1:33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79"/>
      <c r="Y8" s="4"/>
      <c r="Z8" s="79"/>
      <c r="AA8" s="4"/>
      <c r="AB8" s="3"/>
      <c r="AC8" s="4"/>
      <c r="AD8" s="74">
        <f t="shared" si="0"/>
        <v>0</v>
      </c>
      <c r="AE8" s="62">
        <f t="shared" si="1"/>
        <v>0</v>
      </c>
      <c r="AF8" s="72" t="str">
        <f t="shared" si="2"/>
        <v>not yet L5</v>
      </c>
      <c r="AG8" s="34" t="str">
        <f t="shared" si="3"/>
        <v>N/A</v>
      </c>
    </row>
    <row r="9" spans="1:33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79"/>
      <c r="Y9" s="4"/>
      <c r="Z9" s="79"/>
      <c r="AA9" s="4"/>
      <c r="AB9" s="3"/>
      <c r="AC9" s="4"/>
      <c r="AD9" s="74">
        <f t="shared" si="0"/>
        <v>0</v>
      </c>
      <c r="AE9" s="62">
        <f t="shared" si="1"/>
        <v>0</v>
      </c>
      <c r="AF9" s="72" t="str">
        <f t="shared" si="2"/>
        <v>not yet L5</v>
      </c>
      <c r="AG9" s="34" t="str">
        <f t="shared" si="3"/>
        <v>N/A</v>
      </c>
    </row>
    <row r="10" spans="1:33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79"/>
      <c r="Y10" s="4"/>
      <c r="Z10" s="79"/>
      <c r="AA10" s="4"/>
      <c r="AB10" s="3"/>
      <c r="AC10" s="4"/>
      <c r="AD10" s="74">
        <f t="shared" si="0"/>
        <v>0</v>
      </c>
      <c r="AE10" s="62">
        <f t="shared" si="1"/>
        <v>0</v>
      </c>
      <c r="AF10" s="72" t="str">
        <f t="shared" si="2"/>
        <v>not yet L5</v>
      </c>
      <c r="AG10" s="34" t="str">
        <f t="shared" si="3"/>
        <v>N/A</v>
      </c>
    </row>
    <row r="11" spans="1:33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79"/>
      <c r="Y11" s="4"/>
      <c r="Z11" s="79"/>
      <c r="AA11" s="4"/>
      <c r="AB11" s="3"/>
      <c r="AC11" s="4"/>
      <c r="AD11" s="74">
        <f t="shared" si="0"/>
        <v>0</v>
      </c>
      <c r="AE11" s="62">
        <f t="shared" si="1"/>
        <v>0</v>
      </c>
      <c r="AF11" s="72" t="str">
        <f t="shared" si="2"/>
        <v>not yet L5</v>
      </c>
      <c r="AG11" s="34" t="str">
        <f t="shared" si="3"/>
        <v>N/A</v>
      </c>
    </row>
    <row r="12" spans="1:33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79"/>
      <c r="Y12" s="4"/>
      <c r="Z12" s="79"/>
      <c r="AA12" s="4"/>
      <c r="AB12" s="3"/>
      <c r="AC12" s="4"/>
      <c r="AD12" s="74">
        <f t="shared" si="0"/>
        <v>0</v>
      </c>
      <c r="AE12" s="62">
        <f t="shared" si="1"/>
        <v>0</v>
      </c>
      <c r="AF12" s="72" t="str">
        <f t="shared" si="2"/>
        <v>not yet L5</v>
      </c>
      <c r="AG12" s="34" t="str">
        <f t="shared" si="3"/>
        <v>N/A</v>
      </c>
    </row>
    <row r="13" spans="1:33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/>
      <c r="W13" s="4"/>
      <c r="X13" s="79"/>
      <c r="Y13" s="4"/>
      <c r="Z13" s="79"/>
      <c r="AA13" s="4"/>
      <c r="AB13" s="3"/>
      <c r="AC13" s="4"/>
      <c r="AD13" s="74">
        <f t="shared" si="0"/>
        <v>0</v>
      </c>
      <c r="AE13" s="62">
        <f t="shared" si="1"/>
        <v>0</v>
      </c>
      <c r="AF13" s="72" t="str">
        <f t="shared" si="2"/>
        <v>not yet L5</v>
      </c>
      <c r="AG13" s="34" t="str">
        <f t="shared" si="3"/>
        <v>N/A</v>
      </c>
    </row>
    <row r="14" spans="1:33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79"/>
      <c r="Y14" s="4"/>
      <c r="Z14" s="79"/>
      <c r="AA14" s="4"/>
      <c r="AB14" s="3"/>
      <c r="AC14" s="4"/>
      <c r="AD14" s="74">
        <f t="shared" si="0"/>
        <v>0</v>
      </c>
      <c r="AE14" s="62">
        <f t="shared" si="1"/>
        <v>0</v>
      </c>
      <c r="AF14" s="72" t="str">
        <f t="shared" si="2"/>
        <v>not yet L5</v>
      </c>
      <c r="AG14" s="34" t="str">
        <f t="shared" si="3"/>
        <v>N/A</v>
      </c>
    </row>
    <row r="15" spans="1:33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79"/>
      <c r="Y15" s="4"/>
      <c r="Z15" s="79"/>
      <c r="AA15" s="4"/>
      <c r="AB15" s="3"/>
      <c r="AC15" s="4"/>
      <c r="AD15" s="74">
        <f t="shared" si="0"/>
        <v>0</v>
      </c>
      <c r="AE15" s="62">
        <f t="shared" si="1"/>
        <v>0</v>
      </c>
      <c r="AF15" s="72" t="str">
        <f t="shared" si="2"/>
        <v>not yet L5</v>
      </c>
      <c r="AG15" s="34" t="str">
        <f t="shared" si="3"/>
        <v>N/A</v>
      </c>
    </row>
    <row r="16" spans="1:33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79"/>
      <c r="Y16" s="4"/>
      <c r="Z16" s="79"/>
      <c r="AA16" s="4"/>
      <c r="AB16" s="3"/>
      <c r="AC16" s="4"/>
      <c r="AD16" s="74">
        <f t="shared" si="0"/>
        <v>0</v>
      </c>
      <c r="AE16" s="62">
        <f t="shared" si="1"/>
        <v>0</v>
      </c>
      <c r="AF16" s="72" t="str">
        <f t="shared" si="2"/>
        <v>not yet L5</v>
      </c>
      <c r="AG16" s="34" t="str">
        <f t="shared" si="3"/>
        <v>N/A</v>
      </c>
    </row>
    <row r="17" spans="1:33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79"/>
      <c r="Y17" s="4"/>
      <c r="Z17" s="79"/>
      <c r="AA17" s="4"/>
      <c r="AB17" s="3"/>
      <c r="AC17" s="4"/>
      <c r="AD17" s="74">
        <f t="shared" si="0"/>
        <v>0</v>
      </c>
      <c r="AE17" s="62">
        <f t="shared" si="1"/>
        <v>0</v>
      </c>
      <c r="AF17" s="72" t="str">
        <f t="shared" si="2"/>
        <v>not yet L5</v>
      </c>
      <c r="AG17" s="34" t="str">
        <f t="shared" si="3"/>
        <v>N/A</v>
      </c>
    </row>
    <row r="18" spans="1:33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79"/>
      <c r="Y18" s="4"/>
      <c r="Z18" s="79"/>
      <c r="AA18" s="4"/>
      <c r="AB18" s="3"/>
      <c r="AC18" s="4"/>
      <c r="AD18" s="74">
        <f t="shared" si="0"/>
        <v>0</v>
      </c>
      <c r="AE18" s="62">
        <f t="shared" si="1"/>
        <v>0</v>
      </c>
      <c r="AF18" s="72" t="str">
        <f t="shared" si="2"/>
        <v>not yet L5</v>
      </c>
      <c r="AG18" s="34" t="str">
        <f t="shared" si="3"/>
        <v>N/A</v>
      </c>
    </row>
    <row r="19" spans="1:33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"/>
      <c r="W19" s="4"/>
      <c r="X19" s="79"/>
      <c r="Y19" s="4"/>
      <c r="Z19" s="79"/>
      <c r="AA19" s="4"/>
      <c r="AB19" s="3"/>
      <c r="AC19" s="4"/>
      <c r="AD19" s="74">
        <f t="shared" si="0"/>
        <v>0</v>
      </c>
      <c r="AE19" s="62">
        <f t="shared" si="1"/>
        <v>0</v>
      </c>
      <c r="AF19" s="72" t="str">
        <f t="shared" si="2"/>
        <v>not yet L5</v>
      </c>
      <c r="AG19" s="34" t="str">
        <f t="shared" si="3"/>
        <v>N/A</v>
      </c>
    </row>
    <row r="20" spans="1:33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79"/>
      <c r="Y20" s="4"/>
      <c r="Z20" s="79"/>
      <c r="AA20" s="4"/>
      <c r="AB20" s="3"/>
      <c r="AC20" s="4"/>
      <c r="AD20" s="74">
        <f t="shared" si="0"/>
        <v>0</v>
      </c>
      <c r="AE20" s="62">
        <f t="shared" si="1"/>
        <v>0</v>
      </c>
      <c r="AF20" s="72" t="str">
        <f t="shared" si="2"/>
        <v>not yet L5</v>
      </c>
      <c r="AG20" s="34" t="str">
        <f t="shared" si="3"/>
        <v>N/A</v>
      </c>
    </row>
    <row r="21" spans="1:33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79"/>
      <c r="Y21" s="4"/>
      <c r="Z21" s="79"/>
      <c r="AA21" s="4"/>
      <c r="AB21" s="3"/>
      <c r="AC21" s="4"/>
      <c r="AD21" s="74">
        <f t="shared" si="0"/>
        <v>0</v>
      </c>
      <c r="AE21" s="62">
        <f t="shared" si="1"/>
        <v>0</v>
      </c>
      <c r="AF21" s="72" t="str">
        <f t="shared" si="2"/>
        <v>not yet L5</v>
      </c>
      <c r="AG21" s="34" t="str">
        <f t="shared" si="3"/>
        <v>N/A</v>
      </c>
    </row>
    <row r="22" spans="1:33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79"/>
      <c r="Y22" s="4"/>
      <c r="Z22" s="79"/>
      <c r="AA22" s="4"/>
      <c r="AB22" s="3"/>
      <c r="AC22" s="4"/>
      <c r="AD22" s="74">
        <f t="shared" si="0"/>
        <v>0</v>
      </c>
      <c r="AE22" s="62">
        <f t="shared" si="1"/>
        <v>0</v>
      </c>
      <c r="AF22" s="72" t="str">
        <f t="shared" si="2"/>
        <v>not yet L5</v>
      </c>
      <c r="AG22" s="34" t="str">
        <f t="shared" si="3"/>
        <v>N/A</v>
      </c>
    </row>
    <row r="23" spans="1:33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4"/>
      <c r="V23" s="3"/>
      <c r="W23" s="4"/>
      <c r="X23" s="79"/>
      <c r="Y23" s="4"/>
      <c r="Z23" s="79"/>
      <c r="AA23" s="4"/>
      <c r="AB23" s="3"/>
      <c r="AC23" s="4"/>
      <c r="AD23" s="74">
        <f t="shared" si="0"/>
        <v>0</v>
      </c>
      <c r="AE23" s="62">
        <f t="shared" si="1"/>
        <v>0</v>
      </c>
      <c r="AF23" s="72" t="str">
        <f t="shared" si="2"/>
        <v>not yet L5</v>
      </c>
      <c r="AG23" s="34" t="str">
        <f t="shared" si="3"/>
        <v>N/A</v>
      </c>
    </row>
    <row r="24" spans="1:33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79"/>
      <c r="Y24" s="4"/>
      <c r="Z24" s="79"/>
      <c r="AA24" s="4"/>
      <c r="AB24" s="3"/>
      <c r="AC24" s="4"/>
      <c r="AD24" s="74">
        <f t="shared" si="0"/>
        <v>0</v>
      </c>
      <c r="AE24" s="62">
        <f t="shared" si="1"/>
        <v>0</v>
      </c>
      <c r="AF24" s="72" t="str">
        <f t="shared" si="2"/>
        <v>not yet L5</v>
      </c>
      <c r="AG24" s="34" t="str">
        <f t="shared" si="3"/>
        <v>N/A</v>
      </c>
    </row>
    <row r="25" spans="1:33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79"/>
      <c r="Y25" s="4"/>
      <c r="Z25" s="79"/>
      <c r="AA25" s="4"/>
      <c r="AB25" s="3"/>
      <c r="AC25" s="4"/>
      <c r="AD25" s="74">
        <f t="shared" si="0"/>
        <v>0</v>
      </c>
      <c r="AE25" s="62">
        <f t="shared" si="1"/>
        <v>0</v>
      </c>
      <c r="AF25" s="72" t="str">
        <f t="shared" si="2"/>
        <v>not yet L5</v>
      </c>
      <c r="AG25" s="34" t="str">
        <f t="shared" si="3"/>
        <v>N/A</v>
      </c>
    </row>
    <row r="26" spans="1:33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79"/>
      <c r="Y26" s="4"/>
      <c r="Z26" s="79"/>
      <c r="AA26" s="4"/>
      <c r="AB26" s="3"/>
      <c r="AC26" s="4"/>
      <c r="AD26" s="74">
        <f t="shared" si="0"/>
        <v>0</v>
      </c>
      <c r="AE26" s="62">
        <f t="shared" si="1"/>
        <v>0</v>
      </c>
      <c r="AF26" s="72" t="str">
        <f t="shared" si="2"/>
        <v>not yet L5</v>
      </c>
      <c r="AG26" s="34" t="str">
        <f t="shared" si="3"/>
        <v>N/A</v>
      </c>
    </row>
    <row r="27" spans="1:33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"/>
      <c r="W27" s="4"/>
      <c r="X27" s="79"/>
      <c r="Y27" s="4"/>
      <c r="Z27" s="79"/>
      <c r="AA27" s="4"/>
      <c r="AB27" s="3"/>
      <c r="AC27" s="4"/>
      <c r="AD27" s="74">
        <f t="shared" si="0"/>
        <v>0</v>
      </c>
      <c r="AE27" s="62">
        <f t="shared" si="1"/>
        <v>0</v>
      </c>
      <c r="AF27" s="72" t="str">
        <f t="shared" si="2"/>
        <v>not yet L5</v>
      </c>
      <c r="AG27" s="34" t="str">
        <f t="shared" si="3"/>
        <v>N/A</v>
      </c>
    </row>
    <row r="28" spans="1:33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79"/>
      <c r="Y28" s="4"/>
      <c r="Z28" s="79"/>
      <c r="AA28" s="4"/>
      <c r="AB28" s="3"/>
      <c r="AC28" s="4"/>
      <c r="AD28" s="74">
        <f t="shared" si="0"/>
        <v>0</v>
      </c>
      <c r="AE28" s="62">
        <f t="shared" si="1"/>
        <v>0</v>
      </c>
      <c r="AF28" s="72" t="str">
        <f t="shared" si="2"/>
        <v>not yet L5</v>
      </c>
      <c r="AG28" s="34" t="str">
        <f t="shared" si="3"/>
        <v>N/A</v>
      </c>
    </row>
    <row r="29" spans="1:33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79"/>
      <c r="Y29" s="4"/>
      <c r="Z29" s="79"/>
      <c r="AA29" s="4"/>
      <c r="AB29" s="3"/>
      <c r="AC29" s="4"/>
      <c r="AD29" s="74">
        <f t="shared" si="0"/>
        <v>0</v>
      </c>
      <c r="AE29" s="62">
        <f t="shared" si="1"/>
        <v>0</v>
      </c>
      <c r="AF29" s="72" t="str">
        <f t="shared" si="2"/>
        <v>not yet L5</v>
      </c>
      <c r="AG29" s="34" t="str">
        <f t="shared" si="3"/>
        <v>N/A</v>
      </c>
    </row>
    <row r="30" spans="1:33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79"/>
      <c r="Y30" s="4"/>
      <c r="Z30" s="79"/>
      <c r="AA30" s="4"/>
      <c r="AB30" s="3"/>
      <c r="AC30" s="4"/>
      <c r="AD30" s="74">
        <f t="shared" si="0"/>
        <v>0</v>
      </c>
      <c r="AE30" s="62">
        <f t="shared" si="1"/>
        <v>0</v>
      </c>
      <c r="AF30" s="72" t="str">
        <f t="shared" si="2"/>
        <v>not yet L5</v>
      </c>
      <c r="AG30" s="34" t="str">
        <f t="shared" si="3"/>
        <v>N/A</v>
      </c>
    </row>
    <row r="31" spans="1:33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"/>
      <c r="W31" s="4"/>
      <c r="X31" s="79"/>
      <c r="Y31" s="4"/>
      <c r="Z31" s="79"/>
      <c r="AA31" s="4"/>
      <c r="AB31" s="3"/>
      <c r="AC31" s="4"/>
      <c r="AD31" s="74">
        <f t="shared" si="0"/>
        <v>0</v>
      </c>
      <c r="AE31" s="62">
        <f t="shared" si="1"/>
        <v>0</v>
      </c>
      <c r="AF31" s="72" t="str">
        <f t="shared" si="2"/>
        <v>not yet L5</v>
      </c>
      <c r="AG31" s="34" t="str">
        <f t="shared" si="3"/>
        <v>N/A</v>
      </c>
    </row>
    <row r="32" spans="1:33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"/>
      <c r="W32" s="4"/>
      <c r="X32" s="79"/>
      <c r="Y32" s="4"/>
      <c r="Z32" s="79"/>
      <c r="AA32" s="4"/>
      <c r="AB32" s="3"/>
      <c r="AC32" s="4"/>
      <c r="AD32" s="74">
        <f t="shared" si="0"/>
        <v>0</v>
      </c>
      <c r="AE32" s="62">
        <f t="shared" si="1"/>
        <v>0</v>
      </c>
      <c r="AF32" s="72" t="str">
        <f t="shared" si="2"/>
        <v>not yet L5</v>
      </c>
      <c r="AG32" s="34" t="str">
        <f t="shared" si="3"/>
        <v>N/A</v>
      </c>
    </row>
    <row r="33" spans="1:33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80"/>
      <c r="Y33" s="22"/>
      <c r="Z33" s="80"/>
      <c r="AA33" s="22"/>
      <c r="AB33" s="21"/>
      <c r="AC33" s="22"/>
      <c r="AD33" s="75">
        <f t="shared" si="0"/>
        <v>0</v>
      </c>
      <c r="AE33" s="63">
        <f t="shared" si="1"/>
        <v>0</v>
      </c>
      <c r="AF33" s="73" t="str">
        <f t="shared" si="2"/>
        <v>not yet L5</v>
      </c>
      <c r="AG33" s="35" t="str">
        <f t="shared" si="3"/>
        <v>N/A</v>
      </c>
    </row>
    <row r="34" spans="1:33" s="7" customFormat="1" x14ac:dyDescent="0.25">
      <c r="A34" s="6"/>
      <c r="B34" s="6"/>
    </row>
    <row r="35" spans="1:33" s="7" customFormat="1" x14ac:dyDescent="0.25">
      <c r="A35" s="6"/>
      <c r="B35" s="6"/>
    </row>
    <row r="36" spans="1:33" s="7" customFormat="1" x14ac:dyDescent="0.25">
      <c r="A36" s="6"/>
      <c r="B36" s="6"/>
    </row>
    <row r="37" spans="1:33" s="7" customFormat="1" x14ac:dyDescent="0.25">
      <c r="A37" s="6"/>
      <c r="B37" s="6"/>
    </row>
    <row r="38" spans="1:33" s="7" customFormat="1" x14ac:dyDescent="0.25">
      <c r="A38" s="6"/>
      <c r="B38" s="6"/>
    </row>
    <row r="39" spans="1:33" s="7" customFormat="1" x14ac:dyDescent="0.25">
      <c r="A39" s="6"/>
      <c r="B39" s="6"/>
    </row>
    <row r="40" spans="1:33" s="7" customFormat="1" x14ac:dyDescent="0.25">
      <c r="A40" s="6"/>
      <c r="B40" s="6"/>
    </row>
    <row r="41" spans="1:33" s="7" customFormat="1" x14ac:dyDescent="0.25">
      <c r="A41" s="6"/>
      <c r="B41" s="6"/>
    </row>
    <row r="42" spans="1:33" s="7" customFormat="1" x14ac:dyDescent="0.25">
      <c r="A42" s="6"/>
      <c r="B42" s="6"/>
    </row>
    <row r="43" spans="1:33" s="7" customFormat="1" x14ac:dyDescent="0.25">
      <c r="A43" s="6"/>
      <c r="B43" s="6"/>
    </row>
    <row r="44" spans="1:33" s="7" customFormat="1" x14ac:dyDescent="0.25">
      <c r="A44" s="6"/>
      <c r="B44" s="6"/>
    </row>
    <row r="45" spans="1:33" s="7" customFormat="1" x14ac:dyDescent="0.25">
      <c r="A45" s="6"/>
      <c r="B45" s="6"/>
    </row>
    <row r="46" spans="1:33" s="7" customFormat="1" x14ac:dyDescent="0.25">
      <c r="A46" s="6"/>
      <c r="B46" s="6"/>
    </row>
    <row r="47" spans="1:33" s="7" customFormat="1" x14ac:dyDescent="0.25">
      <c r="A47" s="6"/>
      <c r="B47" s="6"/>
    </row>
    <row r="48" spans="1:33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AD2:AD3"/>
    <mergeCell ref="AE2:AE3"/>
    <mergeCell ref="AF2:AF3"/>
    <mergeCell ref="AG2:AG3"/>
  </mergeCells>
  <conditionalFormatting sqref="C4:AC33">
    <cfRule type="colorScale" priority="6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selection activeCell="F3" sqref="F3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7.125" customWidth="1"/>
    <col min="5" max="5" width="8.625" style="2" customWidth="1"/>
    <col min="6" max="6" width="8.625" customWidth="1"/>
    <col min="7" max="7" width="11.125" style="2" customWidth="1"/>
    <col min="8" max="8" width="8.5" customWidth="1"/>
    <col min="9" max="9" width="7.125" style="2" customWidth="1"/>
    <col min="10" max="10" width="11.125" customWidth="1"/>
    <col min="11" max="11" width="10.875" style="2" customWidth="1"/>
    <col min="12" max="12" width="9.875" customWidth="1"/>
    <col min="13" max="13" width="7.125" style="2" customWidth="1"/>
    <col min="14" max="14" width="9.125" customWidth="1"/>
    <col min="15" max="15" width="9.125" style="2" customWidth="1"/>
    <col min="16" max="16" width="7.125" customWidth="1"/>
    <col min="17" max="17" width="7.125" style="2" customWidth="1"/>
    <col min="18" max="18" width="9" customWidth="1"/>
    <col min="19" max="19" width="9.375" style="2" customWidth="1"/>
    <col min="20" max="20" width="7.375" customWidth="1"/>
    <col min="21" max="21" width="8.875" style="2" customWidth="1"/>
    <col min="22" max="22" width="7.125" customWidth="1"/>
    <col min="23" max="23" width="17" style="2" customWidth="1"/>
    <col min="24" max="24" width="14.625" customWidth="1"/>
    <col min="25" max="25" width="9.5" style="2" customWidth="1"/>
    <col min="26" max="26" width="9.375" style="7" customWidth="1"/>
    <col min="27" max="27" width="10.125" style="2" customWidth="1"/>
  </cols>
  <sheetData>
    <row r="1" spans="1:31" s="1" customFormat="1" ht="198" customHeight="1" thickBot="1" x14ac:dyDescent="0.25">
      <c r="A1" s="97" t="s">
        <v>109</v>
      </c>
      <c r="B1" s="98"/>
      <c r="C1" s="11" t="s">
        <v>215</v>
      </c>
      <c r="D1" s="12" t="s">
        <v>216</v>
      </c>
      <c r="E1" s="11" t="s">
        <v>217</v>
      </c>
      <c r="F1" s="12" t="s">
        <v>218</v>
      </c>
      <c r="G1" s="11" t="s">
        <v>219</v>
      </c>
      <c r="H1" s="12" t="s">
        <v>222</v>
      </c>
      <c r="I1" s="11" t="s">
        <v>223</v>
      </c>
      <c r="J1" s="12" t="s">
        <v>225</v>
      </c>
      <c r="K1" s="11" t="s">
        <v>226</v>
      </c>
      <c r="L1" s="12" t="s">
        <v>227</v>
      </c>
      <c r="M1" s="11" t="s">
        <v>229</v>
      </c>
      <c r="N1" s="12" t="s">
        <v>230</v>
      </c>
      <c r="O1" s="11" t="s">
        <v>231</v>
      </c>
      <c r="P1" s="12" t="s">
        <v>232</v>
      </c>
      <c r="Q1" s="11" t="s">
        <v>233</v>
      </c>
      <c r="R1" s="12" t="s">
        <v>234</v>
      </c>
      <c r="S1" s="11" t="s">
        <v>239</v>
      </c>
      <c r="T1" s="12" t="s">
        <v>237</v>
      </c>
      <c r="U1" s="11" t="s">
        <v>240</v>
      </c>
      <c r="V1" s="12" t="s">
        <v>238</v>
      </c>
      <c r="W1" s="11" t="s">
        <v>241</v>
      </c>
      <c r="X1" s="12" t="s">
        <v>242</v>
      </c>
      <c r="Y1" s="11" t="s">
        <v>245</v>
      </c>
      <c r="Z1" s="86" t="s">
        <v>243</v>
      </c>
      <c r="AA1" s="81" t="s">
        <v>244</v>
      </c>
    </row>
    <row r="2" spans="1:31" ht="16.5" thickBot="1" x14ac:dyDescent="0.3">
      <c r="A2" s="23"/>
      <c r="B2" s="25" t="s">
        <v>80</v>
      </c>
      <c r="C2" s="9" t="s">
        <v>27</v>
      </c>
      <c r="D2" s="10" t="s">
        <v>33</v>
      </c>
      <c r="E2" s="9" t="s">
        <v>34</v>
      </c>
      <c r="F2" s="10" t="s">
        <v>35</v>
      </c>
      <c r="G2" s="9" t="s">
        <v>36</v>
      </c>
      <c r="H2" s="10" t="s">
        <v>39</v>
      </c>
      <c r="I2" s="9" t="s">
        <v>40</v>
      </c>
      <c r="J2" s="10" t="s">
        <v>220</v>
      </c>
      <c r="K2" s="9" t="s">
        <v>221</v>
      </c>
      <c r="L2" s="10" t="s">
        <v>224</v>
      </c>
      <c r="M2" s="9" t="s">
        <v>41</v>
      </c>
      <c r="N2" s="10" t="s">
        <v>42</v>
      </c>
      <c r="O2" s="9" t="s">
        <v>43</v>
      </c>
      <c r="P2" s="10" t="s">
        <v>44</v>
      </c>
      <c r="Q2" s="9" t="s">
        <v>45</v>
      </c>
      <c r="R2" s="10" t="s">
        <v>46</v>
      </c>
      <c r="S2" s="9" t="s">
        <v>205</v>
      </c>
      <c r="T2" s="10" t="s">
        <v>228</v>
      </c>
      <c r="U2" s="9" t="s">
        <v>235</v>
      </c>
      <c r="V2" s="10" t="s">
        <v>236</v>
      </c>
      <c r="W2" s="9" t="s">
        <v>153</v>
      </c>
      <c r="X2" s="10" t="s">
        <v>154</v>
      </c>
      <c r="Y2" s="9" t="s">
        <v>24</v>
      </c>
      <c r="Z2" s="87" t="s">
        <v>25</v>
      </c>
      <c r="AA2" s="82" t="s">
        <v>26</v>
      </c>
      <c r="AB2" s="99" t="s">
        <v>81</v>
      </c>
      <c r="AC2" s="101" t="s">
        <v>82</v>
      </c>
      <c r="AD2" s="103" t="s">
        <v>83</v>
      </c>
      <c r="AE2" s="103" t="s">
        <v>94</v>
      </c>
    </row>
    <row r="3" spans="1:31" ht="16.5" thickBot="1" x14ac:dyDescent="0.3">
      <c r="A3" s="24"/>
      <c r="B3" s="26" t="s">
        <v>49</v>
      </c>
      <c r="C3" s="9">
        <v>2</v>
      </c>
      <c r="D3" s="10">
        <v>2</v>
      </c>
      <c r="E3" s="9">
        <v>2</v>
      </c>
      <c r="F3" s="10">
        <v>2</v>
      </c>
      <c r="G3" s="9">
        <v>8</v>
      </c>
      <c r="H3" s="10">
        <v>2</v>
      </c>
      <c r="I3" s="9">
        <v>6</v>
      </c>
      <c r="J3" s="10">
        <v>3</v>
      </c>
      <c r="K3" s="9">
        <v>2</v>
      </c>
      <c r="L3" s="10">
        <v>4</v>
      </c>
      <c r="M3" s="9">
        <v>2</v>
      </c>
      <c r="N3" s="10">
        <v>2</v>
      </c>
      <c r="O3" s="9">
        <v>2</v>
      </c>
      <c r="P3" s="10">
        <v>2</v>
      </c>
      <c r="Q3" s="9">
        <v>2</v>
      </c>
      <c r="R3" s="10">
        <v>2</v>
      </c>
      <c r="S3" s="9">
        <v>2</v>
      </c>
      <c r="T3" s="10">
        <v>2</v>
      </c>
      <c r="U3" s="9">
        <v>2</v>
      </c>
      <c r="V3" s="10">
        <v>2</v>
      </c>
      <c r="W3" s="9">
        <v>1</v>
      </c>
      <c r="X3" s="10">
        <v>2</v>
      </c>
      <c r="Y3" s="9">
        <v>1</v>
      </c>
      <c r="Z3" s="87">
        <v>1</v>
      </c>
      <c r="AA3" s="82">
        <v>3</v>
      </c>
      <c r="AB3" s="100"/>
      <c r="AC3" s="102"/>
      <c r="AD3" s="104"/>
      <c r="AE3" s="104"/>
    </row>
    <row r="4" spans="1:31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88"/>
      <c r="AA4" s="83"/>
      <c r="AB4" s="74">
        <f t="shared" ref="AB4:AB33" si="0">SUM(C4:AA4)</f>
        <v>0</v>
      </c>
      <c r="AC4" s="64">
        <f>AB4/61</f>
        <v>0</v>
      </c>
      <c r="AD4" s="33" t="str">
        <f>IF(AC4&lt;20%,"not yet L6",IF(AC4&lt;40%,"6c",IF(AC4&lt;80%,"6b",IF(AC4&lt;90%,"6a","6a***"))))</f>
        <v>not yet L6</v>
      </c>
      <c r="AE4" s="71" t="str">
        <f>IF(AC4&lt;20%, "N/A", IF(AC4&lt;30%, "37", IF(AC4&lt;40%, "38", IF(AC4&lt;60%, "39", IF(AC4&lt;80%, "40", IF(AC4&lt;90%, "41", "42"))))))</f>
        <v>N/A</v>
      </c>
    </row>
    <row r="5" spans="1:31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3"/>
      <c r="Y5" s="4"/>
      <c r="Z5" s="89"/>
      <c r="AA5" s="84"/>
      <c r="AB5" s="74">
        <f t="shared" si="0"/>
        <v>0</v>
      </c>
      <c r="AC5" s="65">
        <f t="shared" ref="AC5:AC33" si="1">AB5/61</f>
        <v>0</v>
      </c>
      <c r="AD5" s="34" t="str">
        <f t="shared" ref="AD5:AD33" si="2">IF(AC5&lt;20%,"not yet L6",IF(AC5&lt;40%,"6c",IF(AC5&lt;80%,"6b",IF(AC5&lt;90%,"6a","6a***"))))</f>
        <v>not yet L6</v>
      </c>
      <c r="AE5" s="72" t="str">
        <f t="shared" ref="AE5:AE33" si="3">IF(AC5&lt;20%, "N/A", IF(AC5&lt;30%, "37", IF(AC5&lt;40%, "38", IF(AC5&lt;60%, "39", IF(AC5&lt;80%, "40", IF(AC5&lt;90%, "41", "42"))))))</f>
        <v>N/A</v>
      </c>
    </row>
    <row r="6" spans="1:31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3"/>
      <c r="Y6" s="4"/>
      <c r="Z6" s="89"/>
      <c r="AA6" s="84"/>
      <c r="AB6" s="74">
        <f t="shared" si="0"/>
        <v>0</v>
      </c>
      <c r="AC6" s="65">
        <f t="shared" si="1"/>
        <v>0</v>
      </c>
      <c r="AD6" s="34" t="str">
        <f t="shared" si="2"/>
        <v>not yet L6</v>
      </c>
      <c r="AE6" s="72" t="str">
        <f t="shared" si="3"/>
        <v>N/A</v>
      </c>
    </row>
    <row r="7" spans="1:31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89"/>
      <c r="AA7" s="84"/>
      <c r="AB7" s="74">
        <f t="shared" si="0"/>
        <v>0</v>
      </c>
      <c r="AC7" s="65">
        <f t="shared" si="1"/>
        <v>0</v>
      </c>
      <c r="AD7" s="34" t="str">
        <f t="shared" si="2"/>
        <v>not yet L6</v>
      </c>
      <c r="AE7" s="72" t="str">
        <f t="shared" si="3"/>
        <v>N/A</v>
      </c>
    </row>
    <row r="8" spans="1:31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89"/>
      <c r="AA8" s="84"/>
      <c r="AB8" s="74">
        <f t="shared" si="0"/>
        <v>0</v>
      </c>
      <c r="AC8" s="65">
        <f t="shared" si="1"/>
        <v>0</v>
      </c>
      <c r="AD8" s="34" t="str">
        <f t="shared" si="2"/>
        <v>not yet L6</v>
      </c>
      <c r="AE8" s="72" t="str">
        <f t="shared" si="3"/>
        <v>N/A</v>
      </c>
    </row>
    <row r="9" spans="1:31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89"/>
      <c r="AA9" s="84"/>
      <c r="AB9" s="74">
        <f t="shared" si="0"/>
        <v>0</v>
      </c>
      <c r="AC9" s="65">
        <f t="shared" si="1"/>
        <v>0</v>
      </c>
      <c r="AD9" s="34" t="str">
        <f t="shared" si="2"/>
        <v>not yet L6</v>
      </c>
      <c r="AE9" s="72" t="str">
        <f t="shared" si="3"/>
        <v>N/A</v>
      </c>
    </row>
    <row r="10" spans="1:31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89"/>
      <c r="AA10" s="84"/>
      <c r="AB10" s="74">
        <f t="shared" si="0"/>
        <v>0</v>
      </c>
      <c r="AC10" s="65">
        <f t="shared" si="1"/>
        <v>0</v>
      </c>
      <c r="AD10" s="34" t="str">
        <f t="shared" si="2"/>
        <v>not yet L6</v>
      </c>
      <c r="AE10" s="72" t="str">
        <f t="shared" si="3"/>
        <v>N/A</v>
      </c>
    </row>
    <row r="11" spans="1:31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89"/>
      <c r="AA11" s="84"/>
      <c r="AB11" s="74">
        <f t="shared" si="0"/>
        <v>0</v>
      </c>
      <c r="AC11" s="65">
        <f t="shared" si="1"/>
        <v>0</v>
      </c>
      <c r="AD11" s="34" t="str">
        <f t="shared" si="2"/>
        <v>not yet L6</v>
      </c>
      <c r="AE11" s="72" t="str">
        <f t="shared" si="3"/>
        <v>N/A</v>
      </c>
    </row>
    <row r="12" spans="1:31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  <c r="Z12" s="89"/>
      <c r="AA12" s="84"/>
      <c r="AB12" s="74">
        <f t="shared" si="0"/>
        <v>0</v>
      </c>
      <c r="AC12" s="65">
        <f t="shared" si="1"/>
        <v>0</v>
      </c>
      <c r="AD12" s="34" t="str">
        <f t="shared" si="2"/>
        <v>not yet L6</v>
      </c>
      <c r="AE12" s="72" t="str">
        <f t="shared" si="3"/>
        <v>N/A</v>
      </c>
    </row>
    <row r="13" spans="1:31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/>
      <c r="W13" s="4"/>
      <c r="X13" s="3"/>
      <c r="Y13" s="4"/>
      <c r="Z13" s="89"/>
      <c r="AA13" s="84"/>
      <c r="AB13" s="74">
        <f t="shared" si="0"/>
        <v>0</v>
      </c>
      <c r="AC13" s="65">
        <f t="shared" si="1"/>
        <v>0</v>
      </c>
      <c r="AD13" s="34" t="str">
        <f t="shared" si="2"/>
        <v>not yet L6</v>
      </c>
      <c r="AE13" s="72" t="str">
        <f t="shared" si="3"/>
        <v>N/A</v>
      </c>
    </row>
    <row r="14" spans="1:31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  <c r="Z14" s="89"/>
      <c r="AA14" s="84"/>
      <c r="AB14" s="74">
        <f t="shared" si="0"/>
        <v>0</v>
      </c>
      <c r="AC14" s="65">
        <f t="shared" si="1"/>
        <v>0</v>
      </c>
      <c r="AD14" s="34" t="str">
        <f t="shared" si="2"/>
        <v>not yet L6</v>
      </c>
      <c r="AE14" s="72" t="str">
        <f t="shared" si="3"/>
        <v>N/A</v>
      </c>
    </row>
    <row r="15" spans="1:31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3"/>
      <c r="Y15" s="4"/>
      <c r="Z15" s="89"/>
      <c r="AA15" s="84"/>
      <c r="AB15" s="74">
        <f t="shared" si="0"/>
        <v>0</v>
      </c>
      <c r="AC15" s="65">
        <f t="shared" si="1"/>
        <v>0</v>
      </c>
      <c r="AD15" s="34" t="str">
        <f t="shared" si="2"/>
        <v>not yet L6</v>
      </c>
      <c r="AE15" s="72" t="str">
        <f t="shared" si="3"/>
        <v>N/A</v>
      </c>
    </row>
    <row r="16" spans="1:31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  <c r="Z16" s="89"/>
      <c r="AA16" s="84"/>
      <c r="AB16" s="74">
        <f t="shared" si="0"/>
        <v>0</v>
      </c>
      <c r="AC16" s="65">
        <f t="shared" si="1"/>
        <v>0</v>
      </c>
      <c r="AD16" s="34" t="str">
        <f t="shared" si="2"/>
        <v>not yet L6</v>
      </c>
      <c r="AE16" s="72" t="str">
        <f t="shared" si="3"/>
        <v>N/A</v>
      </c>
    </row>
    <row r="17" spans="1:31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3"/>
      <c r="Y17" s="4"/>
      <c r="Z17" s="89"/>
      <c r="AA17" s="84"/>
      <c r="AB17" s="74">
        <f t="shared" si="0"/>
        <v>0</v>
      </c>
      <c r="AC17" s="65">
        <f t="shared" si="1"/>
        <v>0</v>
      </c>
      <c r="AD17" s="34" t="str">
        <f t="shared" si="2"/>
        <v>not yet L6</v>
      </c>
      <c r="AE17" s="72" t="str">
        <f t="shared" si="3"/>
        <v>N/A</v>
      </c>
    </row>
    <row r="18" spans="1:31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3"/>
      <c r="Y18" s="4"/>
      <c r="Z18" s="89"/>
      <c r="AA18" s="84"/>
      <c r="AB18" s="74">
        <f t="shared" si="0"/>
        <v>0</v>
      </c>
      <c r="AC18" s="65">
        <f t="shared" si="1"/>
        <v>0</v>
      </c>
      <c r="AD18" s="34" t="str">
        <f t="shared" si="2"/>
        <v>not yet L6</v>
      </c>
      <c r="AE18" s="72" t="str">
        <f t="shared" si="3"/>
        <v>N/A</v>
      </c>
    </row>
    <row r="19" spans="1:31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"/>
      <c r="W19" s="4"/>
      <c r="X19" s="3"/>
      <c r="Y19" s="4"/>
      <c r="Z19" s="89"/>
      <c r="AA19" s="84"/>
      <c r="AB19" s="74">
        <f t="shared" si="0"/>
        <v>0</v>
      </c>
      <c r="AC19" s="65">
        <f t="shared" si="1"/>
        <v>0</v>
      </c>
      <c r="AD19" s="34" t="str">
        <f t="shared" si="2"/>
        <v>not yet L6</v>
      </c>
      <c r="AE19" s="72" t="str">
        <f t="shared" si="3"/>
        <v>N/A</v>
      </c>
    </row>
    <row r="20" spans="1:31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3"/>
      <c r="Y20" s="4"/>
      <c r="Z20" s="89"/>
      <c r="AA20" s="84"/>
      <c r="AB20" s="74">
        <f t="shared" si="0"/>
        <v>0</v>
      </c>
      <c r="AC20" s="65">
        <f t="shared" si="1"/>
        <v>0</v>
      </c>
      <c r="AD20" s="34" t="str">
        <f t="shared" si="2"/>
        <v>not yet L6</v>
      </c>
      <c r="AE20" s="72" t="str">
        <f t="shared" si="3"/>
        <v>N/A</v>
      </c>
    </row>
    <row r="21" spans="1:31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3"/>
      <c r="Y21" s="4"/>
      <c r="Z21" s="89"/>
      <c r="AA21" s="84"/>
      <c r="AB21" s="74">
        <f t="shared" si="0"/>
        <v>0</v>
      </c>
      <c r="AC21" s="65">
        <f t="shared" si="1"/>
        <v>0</v>
      </c>
      <c r="AD21" s="34" t="str">
        <f t="shared" si="2"/>
        <v>not yet L6</v>
      </c>
      <c r="AE21" s="72" t="str">
        <f t="shared" si="3"/>
        <v>N/A</v>
      </c>
    </row>
    <row r="22" spans="1:31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  <c r="Z22" s="89"/>
      <c r="AA22" s="84"/>
      <c r="AB22" s="74">
        <f t="shared" si="0"/>
        <v>0</v>
      </c>
      <c r="AC22" s="65">
        <f t="shared" si="1"/>
        <v>0</v>
      </c>
      <c r="AD22" s="34" t="str">
        <f t="shared" si="2"/>
        <v>not yet L6</v>
      </c>
      <c r="AE22" s="72" t="str">
        <f t="shared" si="3"/>
        <v>N/A</v>
      </c>
    </row>
    <row r="23" spans="1:31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4"/>
      <c r="V23" s="3"/>
      <c r="W23" s="4"/>
      <c r="X23" s="3"/>
      <c r="Y23" s="4"/>
      <c r="Z23" s="89"/>
      <c r="AA23" s="84"/>
      <c r="AB23" s="74">
        <f t="shared" si="0"/>
        <v>0</v>
      </c>
      <c r="AC23" s="65">
        <f t="shared" si="1"/>
        <v>0</v>
      </c>
      <c r="AD23" s="34" t="str">
        <f t="shared" si="2"/>
        <v>not yet L6</v>
      </c>
      <c r="AE23" s="72" t="str">
        <f t="shared" si="3"/>
        <v>N/A</v>
      </c>
    </row>
    <row r="24" spans="1:31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3"/>
      <c r="Y24" s="4"/>
      <c r="Z24" s="89"/>
      <c r="AA24" s="84"/>
      <c r="AB24" s="74">
        <f t="shared" si="0"/>
        <v>0</v>
      </c>
      <c r="AC24" s="65">
        <f t="shared" si="1"/>
        <v>0</v>
      </c>
      <c r="AD24" s="34" t="str">
        <f t="shared" si="2"/>
        <v>not yet L6</v>
      </c>
      <c r="AE24" s="72" t="str">
        <f t="shared" si="3"/>
        <v>N/A</v>
      </c>
    </row>
    <row r="25" spans="1:31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3"/>
      <c r="Y25" s="4"/>
      <c r="Z25" s="89"/>
      <c r="AA25" s="84"/>
      <c r="AB25" s="74">
        <f t="shared" si="0"/>
        <v>0</v>
      </c>
      <c r="AC25" s="65">
        <f t="shared" si="1"/>
        <v>0</v>
      </c>
      <c r="AD25" s="34" t="str">
        <f t="shared" si="2"/>
        <v>not yet L6</v>
      </c>
      <c r="AE25" s="72" t="str">
        <f t="shared" si="3"/>
        <v>N/A</v>
      </c>
    </row>
    <row r="26" spans="1:31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3"/>
      <c r="Y26" s="4"/>
      <c r="Z26" s="89"/>
      <c r="AA26" s="84"/>
      <c r="AB26" s="74">
        <f t="shared" si="0"/>
        <v>0</v>
      </c>
      <c r="AC26" s="65">
        <f t="shared" si="1"/>
        <v>0</v>
      </c>
      <c r="AD26" s="34" t="str">
        <f t="shared" si="2"/>
        <v>not yet L6</v>
      </c>
      <c r="AE26" s="72" t="str">
        <f t="shared" si="3"/>
        <v>N/A</v>
      </c>
    </row>
    <row r="27" spans="1:31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"/>
      <c r="W27" s="4"/>
      <c r="X27" s="3"/>
      <c r="Y27" s="4"/>
      <c r="Z27" s="89"/>
      <c r="AA27" s="84"/>
      <c r="AB27" s="74">
        <f t="shared" si="0"/>
        <v>0</v>
      </c>
      <c r="AC27" s="65">
        <f t="shared" si="1"/>
        <v>0</v>
      </c>
      <c r="AD27" s="34" t="str">
        <f t="shared" si="2"/>
        <v>not yet L6</v>
      </c>
      <c r="AE27" s="72" t="str">
        <f t="shared" si="3"/>
        <v>N/A</v>
      </c>
    </row>
    <row r="28" spans="1:31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  <c r="Z28" s="89"/>
      <c r="AA28" s="84"/>
      <c r="AB28" s="74">
        <f t="shared" si="0"/>
        <v>0</v>
      </c>
      <c r="AC28" s="65">
        <f t="shared" si="1"/>
        <v>0</v>
      </c>
      <c r="AD28" s="34" t="str">
        <f t="shared" si="2"/>
        <v>not yet L6</v>
      </c>
      <c r="AE28" s="72" t="str">
        <f t="shared" si="3"/>
        <v>N/A</v>
      </c>
    </row>
    <row r="29" spans="1:31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3"/>
      <c r="Y29" s="4"/>
      <c r="Z29" s="89"/>
      <c r="AA29" s="84"/>
      <c r="AB29" s="74">
        <f t="shared" si="0"/>
        <v>0</v>
      </c>
      <c r="AC29" s="65">
        <f t="shared" si="1"/>
        <v>0</v>
      </c>
      <c r="AD29" s="34" t="str">
        <f t="shared" si="2"/>
        <v>not yet L6</v>
      </c>
      <c r="AE29" s="72" t="str">
        <f t="shared" si="3"/>
        <v>N/A</v>
      </c>
    </row>
    <row r="30" spans="1:31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3"/>
      <c r="Y30" s="4"/>
      <c r="Z30" s="89"/>
      <c r="AA30" s="84"/>
      <c r="AB30" s="74">
        <f t="shared" si="0"/>
        <v>0</v>
      </c>
      <c r="AC30" s="65">
        <f t="shared" si="1"/>
        <v>0</v>
      </c>
      <c r="AD30" s="34" t="str">
        <f t="shared" si="2"/>
        <v>not yet L6</v>
      </c>
      <c r="AE30" s="72" t="str">
        <f t="shared" si="3"/>
        <v>N/A</v>
      </c>
    </row>
    <row r="31" spans="1:31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"/>
      <c r="W31" s="4"/>
      <c r="X31" s="3"/>
      <c r="Y31" s="4"/>
      <c r="Z31" s="89"/>
      <c r="AA31" s="84"/>
      <c r="AB31" s="74">
        <f t="shared" si="0"/>
        <v>0</v>
      </c>
      <c r="AC31" s="65">
        <f t="shared" si="1"/>
        <v>0</v>
      </c>
      <c r="AD31" s="34" t="str">
        <f t="shared" si="2"/>
        <v>not yet L6</v>
      </c>
      <c r="AE31" s="72" t="str">
        <f t="shared" si="3"/>
        <v>N/A</v>
      </c>
    </row>
    <row r="32" spans="1:31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"/>
      <c r="W32" s="4"/>
      <c r="X32" s="3"/>
      <c r="Y32" s="4"/>
      <c r="Z32" s="89"/>
      <c r="AA32" s="84"/>
      <c r="AB32" s="74">
        <f t="shared" si="0"/>
        <v>0</v>
      </c>
      <c r="AC32" s="65">
        <f t="shared" si="1"/>
        <v>0</v>
      </c>
      <c r="AD32" s="34" t="str">
        <f t="shared" si="2"/>
        <v>not yet L6</v>
      </c>
      <c r="AE32" s="72" t="str">
        <f t="shared" si="3"/>
        <v>N/A</v>
      </c>
    </row>
    <row r="33" spans="1:31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90"/>
      <c r="AA33" s="85"/>
      <c r="AB33" s="75">
        <f t="shared" si="0"/>
        <v>0</v>
      </c>
      <c r="AC33" s="66">
        <f t="shared" si="1"/>
        <v>0</v>
      </c>
      <c r="AD33" s="35" t="str">
        <f t="shared" si="2"/>
        <v>not yet L6</v>
      </c>
      <c r="AE33" s="73" t="str">
        <f t="shared" si="3"/>
        <v>N/A</v>
      </c>
    </row>
    <row r="34" spans="1:31" s="7" customFormat="1" x14ac:dyDescent="0.25">
      <c r="A34" s="6"/>
      <c r="B34" s="6"/>
      <c r="AA34" s="2"/>
    </row>
    <row r="35" spans="1:31" s="7" customFormat="1" x14ac:dyDescent="0.25">
      <c r="A35" s="6"/>
      <c r="B35" s="6"/>
      <c r="AA35" s="2"/>
    </row>
    <row r="36" spans="1:31" s="7" customFormat="1" x14ac:dyDescent="0.25">
      <c r="A36" s="6"/>
      <c r="B36" s="6"/>
      <c r="AA36" s="2"/>
    </row>
    <row r="37" spans="1:31" s="7" customFormat="1" x14ac:dyDescent="0.25">
      <c r="A37" s="6"/>
      <c r="B37" s="6"/>
      <c r="AA37" s="2"/>
    </row>
    <row r="38" spans="1:31" s="7" customFormat="1" x14ac:dyDescent="0.25">
      <c r="A38" s="6"/>
      <c r="B38" s="6"/>
      <c r="AA38" s="2"/>
    </row>
    <row r="39" spans="1:31" s="7" customFormat="1" x14ac:dyDescent="0.25">
      <c r="A39" s="6"/>
      <c r="B39" s="6"/>
      <c r="AA39" s="2"/>
    </row>
    <row r="40" spans="1:31" s="7" customFormat="1" x14ac:dyDescent="0.25">
      <c r="A40" s="6"/>
      <c r="B40" s="6"/>
      <c r="AA40" s="2"/>
    </row>
    <row r="41" spans="1:31" s="7" customFormat="1" x14ac:dyDescent="0.25">
      <c r="A41" s="6"/>
      <c r="B41" s="6"/>
      <c r="AA41" s="2"/>
    </row>
    <row r="42" spans="1:31" s="7" customFormat="1" x14ac:dyDescent="0.25">
      <c r="A42" s="6"/>
      <c r="B42" s="6"/>
      <c r="AA42" s="2"/>
    </row>
    <row r="43" spans="1:31" s="7" customFormat="1" x14ac:dyDescent="0.25">
      <c r="A43" s="6"/>
      <c r="B43" s="6"/>
      <c r="AA43" s="2"/>
    </row>
    <row r="44" spans="1:31" s="7" customFormat="1" x14ac:dyDescent="0.25">
      <c r="A44" s="6"/>
      <c r="B44" s="6"/>
      <c r="AA44" s="2"/>
    </row>
    <row r="45" spans="1:31" s="7" customFormat="1" x14ac:dyDescent="0.25">
      <c r="A45" s="6"/>
      <c r="B45" s="6"/>
      <c r="AA45" s="2"/>
    </row>
    <row r="46" spans="1:31" s="7" customFormat="1" x14ac:dyDescent="0.25">
      <c r="A46" s="6"/>
      <c r="B46" s="6"/>
      <c r="AA46" s="2"/>
    </row>
    <row r="47" spans="1:31" s="7" customFormat="1" x14ac:dyDescent="0.25">
      <c r="A47" s="6"/>
      <c r="B47" s="6"/>
      <c r="AA47" s="2"/>
    </row>
    <row r="48" spans="1:31" s="7" customFormat="1" x14ac:dyDescent="0.25">
      <c r="A48" s="6"/>
      <c r="B48" s="6"/>
      <c r="AA48" s="2"/>
    </row>
    <row r="49" spans="1:27" s="7" customFormat="1" x14ac:dyDescent="0.25">
      <c r="A49" s="6"/>
      <c r="B49" s="6"/>
      <c r="AA49" s="2"/>
    </row>
    <row r="50" spans="1:27" s="7" customFormat="1" x14ac:dyDescent="0.25">
      <c r="A50" s="6"/>
      <c r="B50" s="6"/>
      <c r="AA50" s="2"/>
    </row>
    <row r="51" spans="1:27" s="7" customFormat="1" x14ac:dyDescent="0.25">
      <c r="A51" s="6"/>
      <c r="B51" s="6"/>
      <c r="AA51" s="2"/>
    </row>
    <row r="52" spans="1:27" s="7" customFormat="1" x14ac:dyDescent="0.25">
      <c r="A52" s="6"/>
      <c r="B52" s="6"/>
      <c r="AA52" s="2"/>
    </row>
  </sheetData>
  <mergeCells count="5">
    <mergeCell ref="A1:B1"/>
    <mergeCell ref="AB2:AB3"/>
    <mergeCell ref="AC2:AC3"/>
    <mergeCell ref="AD2:AD3"/>
    <mergeCell ref="AE2:AE3"/>
  </mergeCells>
  <conditionalFormatting sqref="C4:AA33">
    <cfRule type="colorScale" priority="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G1" workbookViewId="0">
      <selection activeCell="AA4" sqref="AA4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7.125" customWidth="1"/>
    <col min="5" max="5" width="7.125" style="2" customWidth="1"/>
    <col min="6" max="6" width="8.625" customWidth="1"/>
    <col min="7" max="7" width="12.125" style="2" customWidth="1"/>
    <col min="8" max="8" width="11.875" customWidth="1"/>
    <col min="9" max="9" width="11.375" style="2" customWidth="1"/>
    <col min="10" max="10" width="7.125" customWidth="1"/>
    <col min="11" max="11" width="7.125" style="2" customWidth="1"/>
    <col min="12" max="12" width="11.125" customWidth="1"/>
    <col min="13" max="13" width="8.875" style="2" customWidth="1"/>
    <col min="14" max="14" width="7.125" customWidth="1"/>
    <col min="15" max="15" width="7.125" style="2" customWidth="1"/>
    <col min="16" max="16" width="7.125" customWidth="1"/>
    <col min="17" max="17" width="9.125" style="2" customWidth="1"/>
    <col min="18" max="18" width="9" customWidth="1"/>
    <col min="19" max="19" width="9.125" style="2" customWidth="1"/>
    <col min="20" max="20" width="8.875" customWidth="1"/>
    <col min="21" max="21" width="11.5" style="2" customWidth="1"/>
    <col min="22" max="22" width="11.625" customWidth="1"/>
    <col min="23" max="23" width="12.125" style="2" customWidth="1"/>
    <col min="24" max="24" width="9.5" customWidth="1"/>
    <col min="25" max="25" width="10.125" style="2" customWidth="1"/>
    <col min="26" max="26" width="9.875" customWidth="1"/>
  </cols>
  <sheetData>
    <row r="1" spans="1:30" s="1" customFormat="1" ht="198" customHeight="1" thickBot="1" x14ac:dyDescent="0.25">
      <c r="A1" s="97" t="s">
        <v>111</v>
      </c>
      <c r="B1" s="98"/>
      <c r="C1" s="11" t="s">
        <v>246</v>
      </c>
      <c r="D1" s="12" t="s">
        <v>248</v>
      </c>
      <c r="E1" s="11" t="s">
        <v>249</v>
      </c>
      <c r="F1" s="12" t="s">
        <v>247</v>
      </c>
      <c r="G1" s="11" t="s">
        <v>250</v>
      </c>
      <c r="H1" s="12" t="s">
        <v>251</v>
      </c>
      <c r="I1" s="11" t="s">
        <v>253</v>
      </c>
      <c r="J1" s="12" t="s">
        <v>252</v>
      </c>
      <c r="K1" s="11" t="s">
        <v>254</v>
      </c>
      <c r="L1" s="12" t="s">
        <v>255</v>
      </c>
      <c r="M1" s="11" t="s">
        <v>257</v>
      </c>
      <c r="N1" s="12" t="s">
        <v>258</v>
      </c>
      <c r="O1" s="11" t="s">
        <v>259</v>
      </c>
      <c r="P1" s="12" t="s">
        <v>260</v>
      </c>
      <c r="Q1" s="11" t="s">
        <v>262</v>
      </c>
      <c r="R1" s="12" t="s">
        <v>261</v>
      </c>
      <c r="S1" s="11" t="s">
        <v>263</v>
      </c>
      <c r="T1" s="12" t="s">
        <v>264</v>
      </c>
      <c r="U1" s="11" t="s">
        <v>266</v>
      </c>
      <c r="V1" s="12" t="s">
        <v>267</v>
      </c>
      <c r="W1" s="11" t="s">
        <v>268</v>
      </c>
      <c r="X1" s="12" t="s">
        <v>269</v>
      </c>
      <c r="Y1" s="11" t="s">
        <v>265</v>
      </c>
      <c r="Z1" s="13" t="s">
        <v>270</v>
      </c>
    </row>
    <row r="2" spans="1:30" ht="16.5" thickBot="1" x14ac:dyDescent="0.3">
      <c r="A2" s="23"/>
      <c r="B2" s="25" t="s">
        <v>80</v>
      </c>
      <c r="C2" s="9" t="s">
        <v>27</v>
      </c>
      <c r="D2" s="10" t="s">
        <v>33</v>
      </c>
      <c r="E2" s="9" t="s">
        <v>34</v>
      </c>
      <c r="F2" s="10" t="s">
        <v>35</v>
      </c>
      <c r="G2" s="9" t="s">
        <v>36</v>
      </c>
      <c r="H2" s="10" t="s">
        <v>37</v>
      </c>
      <c r="I2" s="9" t="s">
        <v>39</v>
      </c>
      <c r="J2" s="10" t="s">
        <v>40</v>
      </c>
      <c r="K2" s="9" t="s">
        <v>220</v>
      </c>
      <c r="L2" s="10" t="s">
        <v>221</v>
      </c>
      <c r="M2" s="9" t="s">
        <v>224</v>
      </c>
      <c r="N2" s="10" t="s">
        <v>256</v>
      </c>
      <c r="O2" s="9" t="s">
        <v>41</v>
      </c>
      <c r="P2" s="10" t="s">
        <v>42</v>
      </c>
      <c r="Q2" s="9" t="s">
        <v>43</v>
      </c>
      <c r="R2" s="10" t="s">
        <v>44</v>
      </c>
      <c r="S2" s="9" t="s">
        <v>45</v>
      </c>
      <c r="T2" s="10" t="s">
        <v>46</v>
      </c>
      <c r="U2" s="9" t="s">
        <v>153</v>
      </c>
      <c r="V2" s="10" t="s">
        <v>154</v>
      </c>
      <c r="W2" s="9" t="s">
        <v>24</v>
      </c>
      <c r="X2" s="10" t="s">
        <v>25</v>
      </c>
      <c r="Y2" s="9" t="s">
        <v>26</v>
      </c>
      <c r="Z2" s="36" t="s">
        <v>207</v>
      </c>
      <c r="AA2" s="99" t="s">
        <v>81</v>
      </c>
      <c r="AB2" s="101" t="s">
        <v>82</v>
      </c>
      <c r="AC2" s="103" t="s">
        <v>83</v>
      </c>
      <c r="AD2" s="103" t="s">
        <v>94</v>
      </c>
    </row>
    <row r="3" spans="1:30" ht="16.5" thickBot="1" x14ac:dyDescent="0.3">
      <c r="A3" s="24"/>
      <c r="B3" s="26" t="s">
        <v>49</v>
      </c>
      <c r="C3" s="9">
        <v>2</v>
      </c>
      <c r="D3" s="10">
        <v>2</v>
      </c>
      <c r="E3" s="9">
        <v>2</v>
      </c>
      <c r="F3" s="10">
        <v>4</v>
      </c>
      <c r="G3" s="9">
        <v>2</v>
      </c>
      <c r="H3" s="10">
        <v>1</v>
      </c>
      <c r="I3" s="9">
        <v>5</v>
      </c>
      <c r="J3" s="10">
        <v>3</v>
      </c>
      <c r="K3" s="9">
        <v>2</v>
      </c>
      <c r="L3" s="10">
        <v>4</v>
      </c>
      <c r="M3" s="9">
        <v>3</v>
      </c>
      <c r="N3" s="10">
        <v>4</v>
      </c>
      <c r="O3" s="9">
        <v>2</v>
      </c>
      <c r="P3" s="10">
        <v>2</v>
      </c>
      <c r="Q3" s="9">
        <v>2</v>
      </c>
      <c r="R3" s="10">
        <v>2</v>
      </c>
      <c r="S3" s="9">
        <v>2</v>
      </c>
      <c r="T3" s="10">
        <v>2</v>
      </c>
      <c r="U3" s="9">
        <v>2</v>
      </c>
      <c r="V3" s="10">
        <v>2</v>
      </c>
      <c r="W3" s="9">
        <v>4</v>
      </c>
      <c r="X3" s="10">
        <v>2</v>
      </c>
      <c r="Y3" s="9">
        <v>2</v>
      </c>
      <c r="Z3" s="36">
        <v>2</v>
      </c>
      <c r="AA3" s="100"/>
      <c r="AB3" s="102"/>
      <c r="AC3" s="104"/>
      <c r="AD3" s="104"/>
    </row>
    <row r="4" spans="1:30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30"/>
      <c r="AA4" s="74">
        <f t="shared" ref="AA4:AA33" si="0">SUM(C4:Z4)</f>
        <v>0</v>
      </c>
      <c r="AB4" s="61">
        <f>AA4/60</f>
        <v>0</v>
      </c>
      <c r="AC4" s="71" t="str">
        <f>IF(AB4&lt;20%,"not yet L7",IF(AB4&lt;40%,"7c",IF(AB4&lt;80%,"7b",IF(AB4&lt;90%,"7a","7a***"))))</f>
        <v>not yet L7</v>
      </c>
      <c r="AD4" s="71" t="str">
        <f>IF(AB4&lt;20%, "N/A", IF(AB4&lt;30%, "43", IF(AB4&lt;40%, "44", IF(AB4&lt;60%, "45", IF(AB4&lt;80%, "46", IF(AB4&lt;90%, "47", "48"))))))</f>
        <v>N/A</v>
      </c>
    </row>
    <row r="5" spans="1:30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3"/>
      <c r="U5" s="4"/>
      <c r="V5" s="3"/>
      <c r="W5" s="4"/>
      <c r="X5" s="3"/>
      <c r="Y5" s="4"/>
      <c r="Z5" s="31"/>
      <c r="AA5" s="74">
        <f t="shared" si="0"/>
        <v>0</v>
      </c>
      <c r="AB5" s="62">
        <f t="shared" ref="AB5:AB33" si="1">AA5/60</f>
        <v>0</v>
      </c>
      <c r="AC5" s="72" t="str">
        <f t="shared" ref="AC5:AC33" si="2">IF(AB5&lt;20%,"not yet L7",IF(AB5&lt;40%,"7c",IF(AB5&lt;80%,"7b",IF(AB5&lt;90%,"7a","7a***"))))</f>
        <v>not yet L7</v>
      </c>
      <c r="AD5" s="72" t="str">
        <f t="shared" ref="AD5:AD33" si="3">IF(AB5&lt;20%, "N/A", IF(AB5&lt;30%, "43", IF(AB5&lt;40%, "44", IF(AB5&lt;60%, "45", IF(AB5&lt;80%, "46", IF(AB5&lt;90%, "47", "48"))))))</f>
        <v>N/A</v>
      </c>
    </row>
    <row r="6" spans="1:30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3"/>
      <c r="U6" s="4"/>
      <c r="V6" s="3"/>
      <c r="W6" s="4"/>
      <c r="X6" s="3"/>
      <c r="Y6" s="4"/>
      <c r="Z6" s="31"/>
      <c r="AA6" s="74">
        <f t="shared" si="0"/>
        <v>0</v>
      </c>
      <c r="AB6" s="62">
        <f t="shared" si="1"/>
        <v>0</v>
      </c>
      <c r="AC6" s="72" t="str">
        <f t="shared" si="2"/>
        <v>not yet L7</v>
      </c>
      <c r="AD6" s="72" t="str">
        <f t="shared" si="3"/>
        <v>N/A</v>
      </c>
    </row>
    <row r="7" spans="1:30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3"/>
      <c r="U7" s="4"/>
      <c r="V7" s="3"/>
      <c r="W7" s="4"/>
      <c r="X7" s="3"/>
      <c r="Y7" s="4"/>
      <c r="Z7" s="31"/>
      <c r="AA7" s="74">
        <f t="shared" si="0"/>
        <v>0</v>
      </c>
      <c r="AB7" s="62">
        <f t="shared" si="1"/>
        <v>0</v>
      </c>
      <c r="AC7" s="72" t="str">
        <f t="shared" si="2"/>
        <v>not yet L7</v>
      </c>
      <c r="AD7" s="72" t="str">
        <f t="shared" si="3"/>
        <v>N/A</v>
      </c>
    </row>
    <row r="8" spans="1:30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31"/>
      <c r="AA8" s="74">
        <f t="shared" si="0"/>
        <v>0</v>
      </c>
      <c r="AB8" s="62">
        <f t="shared" si="1"/>
        <v>0</v>
      </c>
      <c r="AC8" s="72" t="str">
        <f t="shared" si="2"/>
        <v>not yet L7</v>
      </c>
      <c r="AD8" s="72" t="str">
        <f t="shared" si="3"/>
        <v>N/A</v>
      </c>
    </row>
    <row r="9" spans="1:30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3"/>
      <c r="U9" s="4"/>
      <c r="V9" s="3"/>
      <c r="W9" s="4"/>
      <c r="X9" s="3"/>
      <c r="Y9" s="4"/>
      <c r="Z9" s="31"/>
      <c r="AA9" s="74">
        <f t="shared" si="0"/>
        <v>0</v>
      </c>
      <c r="AB9" s="62">
        <f t="shared" si="1"/>
        <v>0</v>
      </c>
      <c r="AC9" s="72" t="str">
        <f t="shared" si="2"/>
        <v>not yet L7</v>
      </c>
      <c r="AD9" s="72" t="str">
        <f t="shared" si="3"/>
        <v>N/A</v>
      </c>
    </row>
    <row r="10" spans="1:30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  <c r="Z10" s="31"/>
      <c r="AA10" s="74">
        <f t="shared" si="0"/>
        <v>0</v>
      </c>
      <c r="AB10" s="62">
        <f t="shared" si="1"/>
        <v>0</v>
      </c>
      <c r="AC10" s="72" t="str">
        <f t="shared" si="2"/>
        <v>not yet L7</v>
      </c>
      <c r="AD10" s="72" t="str">
        <f t="shared" si="3"/>
        <v>N/A</v>
      </c>
    </row>
    <row r="11" spans="1:30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31"/>
      <c r="AA11" s="74">
        <f t="shared" si="0"/>
        <v>0</v>
      </c>
      <c r="AB11" s="62">
        <f t="shared" si="1"/>
        <v>0</v>
      </c>
      <c r="AC11" s="72" t="str">
        <f t="shared" si="2"/>
        <v>not yet L7</v>
      </c>
      <c r="AD11" s="72" t="str">
        <f t="shared" si="3"/>
        <v>N/A</v>
      </c>
    </row>
    <row r="12" spans="1:30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  <c r="Z12" s="31"/>
      <c r="AA12" s="74">
        <f t="shared" si="0"/>
        <v>0</v>
      </c>
      <c r="AB12" s="62">
        <f t="shared" si="1"/>
        <v>0</v>
      </c>
      <c r="AC12" s="72" t="str">
        <f t="shared" si="2"/>
        <v>not yet L7</v>
      </c>
      <c r="AD12" s="72" t="str">
        <f t="shared" si="3"/>
        <v>N/A</v>
      </c>
    </row>
    <row r="13" spans="1:30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3"/>
      <c r="U13" s="4"/>
      <c r="V13" s="3"/>
      <c r="W13" s="4"/>
      <c r="X13" s="3"/>
      <c r="Y13" s="4"/>
      <c r="Z13" s="31"/>
      <c r="AA13" s="74">
        <f t="shared" si="0"/>
        <v>0</v>
      </c>
      <c r="AB13" s="62">
        <f t="shared" si="1"/>
        <v>0</v>
      </c>
      <c r="AC13" s="72" t="str">
        <f t="shared" si="2"/>
        <v>not yet L7</v>
      </c>
      <c r="AD13" s="72" t="str">
        <f t="shared" si="3"/>
        <v>N/A</v>
      </c>
    </row>
    <row r="14" spans="1:30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  <c r="Z14" s="31"/>
      <c r="AA14" s="74">
        <f t="shared" si="0"/>
        <v>0</v>
      </c>
      <c r="AB14" s="62">
        <f t="shared" si="1"/>
        <v>0</v>
      </c>
      <c r="AC14" s="72" t="str">
        <f t="shared" si="2"/>
        <v>not yet L7</v>
      </c>
      <c r="AD14" s="72" t="str">
        <f t="shared" si="3"/>
        <v>N/A</v>
      </c>
    </row>
    <row r="15" spans="1:30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3"/>
      <c r="U15" s="4"/>
      <c r="V15" s="3"/>
      <c r="W15" s="4"/>
      <c r="X15" s="3"/>
      <c r="Y15" s="4"/>
      <c r="Z15" s="31"/>
      <c r="AA15" s="74">
        <f t="shared" si="0"/>
        <v>0</v>
      </c>
      <c r="AB15" s="62">
        <f t="shared" si="1"/>
        <v>0</v>
      </c>
      <c r="AC15" s="72" t="str">
        <f t="shared" si="2"/>
        <v>not yet L7</v>
      </c>
      <c r="AD15" s="72" t="str">
        <f t="shared" si="3"/>
        <v>N/A</v>
      </c>
    </row>
    <row r="16" spans="1:30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  <c r="Z16" s="31"/>
      <c r="AA16" s="74">
        <f t="shared" si="0"/>
        <v>0</v>
      </c>
      <c r="AB16" s="62">
        <f t="shared" si="1"/>
        <v>0</v>
      </c>
      <c r="AC16" s="72" t="str">
        <f t="shared" si="2"/>
        <v>not yet L7</v>
      </c>
      <c r="AD16" s="72" t="str">
        <f t="shared" si="3"/>
        <v>N/A</v>
      </c>
    </row>
    <row r="17" spans="1:30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3"/>
      <c r="U17" s="4"/>
      <c r="V17" s="3"/>
      <c r="W17" s="4"/>
      <c r="X17" s="3"/>
      <c r="Y17" s="4"/>
      <c r="Z17" s="31"/>
      <c r="AA17" s="74">
        <f t="shared" si="0"/>
        <v>0</v>
      </c>
      <c r="AB17" s="62">
        <f t="shared" si="1"/>
        <v>0</v>
      </c>
      <c r="AC17" s="72" t="str">
        <f t="shared" si="2"/>
        <v>not yet L7</v>
      </c>
      <c r="AD17" s="72" t="str">
        <f t="shared" si="3"/>
        <v>N/A</v>
      </c>
    </row>
    <row r="18" spans="1:30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3"/>
      <c r="Y18" s="4"/>
      <c r="Z18" s="31"/>
      <c r="AA18" s="74">
        <f t="shared" si="0"/>
        <v>0</v>
      </c>
      <c r="AB18" s="62">
        <f t="shared" si="1"/>
        <v>0</v>
      </c>
      <c r="AC18" s="72" t="str">
        <f t="shared" si="2"/>
        <v>not yet L7</v>
      </c>
      <c r="AD18" s="72" t="str">
        <f t="shared" si="3"/>
        <v>N/A</v>
      </c>
    </row>
    <row r="19" spans="1:30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3"/>
      <c r="U19" s="4"/>
      <c r="V19" s="3"/>
      <c r="W19" s="4"/>
      <c r="X19" s="3"/>
      <c r="Y19" s="4"/>
      <c r="Z19" s="31"/>
      <c r="AA19" s="74">
        <f t="shared" si="0"/>
        <v>0</v>
      </c>
      <c r="AB19" s="62">
        <f t="shared" si="1"/>
        <v>0</v>
      </c>
      <c r="AC19" s="72" t="str">
        <f t="shared" si="2"/>
        <v>not yet L7</v>
      </c>
      <c r="AD19" s="72" t="str">
        <f t="shared" si="3"/>
        <v>N/A</v>
      </c>
    </row>
    <row r="20" spans="1:30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3"/>
      <c r="Y20" s="4"/>
      <c r="Z20" s="31"/>
      <c r="AA20" s="74">
        <f t="shared" si="0"/>
        <v>0</v>
      </c>
      <c r="AB20" s="62">
        <f t="shared" si="1"/>
        <v>0</v>
      </c>
      <c r="AC20" s="72" t="str">
        <f t="shared" si="2"/>
        <v>not yet L7</v>
      </c>
      <c r="AD20" s="72" t="str">
        <f t="shared" si="3"/>
        <v>N/A</v>
      </c>
    </row>
    <row r="21" spans="1:30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3"/>
      <c r="U21" s="4"/>
      <c r="V21" s="3"/>
      <c r="W21" s="4"/>
      <c r="X21" s="3"/>
      <c r="Y21" s="4"/>
      <c r="Z21" s="31"/>
      <c r="AA21" s="74">
        <f t="shared" si="0"/>
        <v>0</v>
      </c>
      <c r="AB21" s="62">
        <f t="shared" si="1"/>
        <v>0</v>
      </c>
      <c r="AC21" s="72" t="str">
        <f t="shared" si="2"/>
        <v>not yet L7</v>
      </c>
      <c r="AD21" s="72" t="str">
        <f t="shared" si="3"/>
        <v>N/A</v>
      </c>
    </row>
    <row r="22" spans="1:30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  <c r="Z22" s="31"/>
      <c r="AA22" s="74">
        <f t="shared" si="0"/>
        <v>0</v>
      </c>
      <c r="AB22" s="62">
        <f t="shared" si="1"/>
        <v>0</v>
      </c>
      <c r="AC22" s="72" t="str">
        <f t="shared" si="2"/>
        <v>not yet L7</v>
      </c>
      <c r="AD22" s="72" t="str">
        <f t="shared" si="3"/>
        <v>N/A</v>
      </c>
    </row>
    <row r="23" spans="1:30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3"/>
      <c r="U23" s="4"/>
      <c r="V23" s="3"/>
      <c r="W23" s="4"/>
      <c r="X23" s="3"/>
      <c r="Y23" s="4"/>
      <c r="Z23" s="31"/>
      <c r="AA23" s="74">
        <f t="shared" si="0"/>
        <v>0</v>
      </c>
      <c r="AB23" s="62">
        <f t="shared" si="1"/>
        <v>0</v>
      </c>
      <c r="AC23" s="72" t="str">
        <f t="shared" si="2"/>
        <v>not yet L7</v>
      </c>
      <c r="AD23" s="72" t="str">
        <f t="shared" si="3"/>
        <v>N/A</v>
      </c>
    </row>
    <row r="24" spans="1:30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3"/>
      <c r="Y24" s="4"/>
      <c r="Z24" s="31"/>
      <c r="AA24" s="74">
        <f t="shared" si="0"/>
        <v>0</v>
      </c>
      <c r="AB24" s="62">
        <f t="shared" si="1"/>
        <v>0</v>
      </c>
      <c r="AC24" s="72" t="str">
        <f t="shared" si="2"/>
        <v>not yet L7</v>
      </c>
      <c r="AD24" s="72" t="str">
        <f t="shared" si="3"/>
        <v>N/A</v>
      </c>
    </row>
    <row r="25" spans="1:30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3"/>
      <c r="U25" s="4"/>
      <c r="V25" s="3"/>
      <c r="W25" s="4"/>
      <c r="X25" s="3"/>
      <c r="Y25" s="4"/>
      <c r="Z25" s="31"/>
      <c r="AA25" s="74">
        <f t="shared" si="0"/>
        <v>0</v>
      </c>
      <c r="AB25" s="62">
        <f t="shared" si="1"/>
        <v>0</v>
      </c>
      <c r="AC25" s="72" t="str">
        <f t="shared" si="2"/>
        <v>not yet L7</v>
      </c>
      <c r="AD25" s="72" t="str">
        <f t="shared" si="3"/>
        <v>N/A</v>
      </c>
    </row>
    <row r="26" spans="1:30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3"/>
      <c r="U26" s="4"/>
      <c r="V26" s="3"/>
      <c r="W26" s="4"/>
      <c r="X26" s="3"/>
      <c r="Y26" s="4"/>
      <c r="Z26" s="31"/>
      <c r="AA26" s="74">
        <f t="shared" si="0"/>
        <v>0</v>
      </c>
      <c r="AB26" s="62">
        <f t="shared" si="1"/>
        <v>0</v>
      </c>
      <c r="AC26" s="72" t="str">
        <f t="shared" si="2"/>
        <v>not yet L7</v>
      </c>
      <c r="AD26" s="72" t="str">
        <f t="shared" si="3"/>
        <v>N/A</v>
      </c>
    </row>
    <row r="27" spans="1:30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3"/>
      <c r="U27" s="4"/>
      <c r="V27" s="3"/>
      <c r="W27" s="4"/>
      <c r="X27" s="3"/>
      <c r="Y27" s="4"/>
      <c r="Z27" s="31"/>
      <c r="AA27" s="74">
        <f t="shared" si="0"/>
        <v>0</v>
      </c>
      <c r="AB27" s="62">
        <f t="shared" si="1"/>
        <v>0</v>
      </c>
      <c r="AC27" s="72" t="str">
        <f t="shared" si="2"/>
        <v>not yet L7</v>
      </c>
      <c r="AD27" s="72" t="str">
        <f t="shared" si="3"/>
        <v>N/A</v>
      </c>
    </row>
    <row r="28" spans="1:30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  <c r="Z28" s="31"/>
      <c r="AA28" s="74">
        <f t="shared" si="0"/>
        <v>0</v>
      </c>
      <c r="AB28" s="62">
        <f t="shared" si="1"/>
        <v>0</v>
      </c>
      <c r="AC28" s="72" t="str">
        <f t="shared" si="2"/>
        <v>not yet L7</v>
      </c>
      <c r="AD28" s="72" t="str">
        <f t="shared" si="3"/>
        <v>N/A</v>
      </c>
    </row>
    <row r="29" spans="1:30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3"/>
      <c r="Y29" s="4"/>
      <c r="Z29" s="31"/>
      <c r="AA29" s="74">
        <f t="shared" si="0"/>
        <v>0</v>
      </c>
      <c r="AB29" s="62">
        <f t="shared" si="1"/>
        <v>0</v>
      </c>
      <c r="AC29" s="72" t="str">
        <f t="shared" si="2"/>
        <v>not yet L7</v>
      </c>
      <c r="AD29" s="72" t="str">
        <f t="shared" si="3"/>
        <v>N/A</v>
      </c>
    </row>
    <row r="30" spans="1:30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3"/>
      <c r="Y30" s="4"/>
      <c r="Z30" s="31"/>
      <c r="AA30" s="74">
        <f t="shared" si="0"/>
        <v>0</v>
      </c>
      <c r="AB30" s="62">
        <f t="shared" si="1"/>
        <v>0</v>
      </c>
      <c r="AC30" s="72" t="str">
        <f t="shared" si="2"/>
        <v>not yet L7</v>
      </c>
      <c r="AD30" s="72" t="str">
        <f t="shared" si="3"/>
        <v>N/A</v>
      </c>
    </row>
    <row r="31" spans="1:30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3"/>
      <c r="U31" s="4"/>
      <c r="V31" s="3"/>
      <c r="W31" s="4"/>
      <c r="X31" s="3"/>
      <c r="Y31" s="4"/>
      <c r="Z31" s="31"/>
      <c r="AA31" s="74">
        <f t="shared" si="0"/>
        <v>0</v>
      </c>
      <c r="AB31" s="62">
        <f t="shared" si="1"/>
        <v>0</v>
      </c>
      <c r="AC31" s="72" t="str">
        <f t="shared" si="2"/>
        <v>not yet L7</v>
      </c>
      <c r="AD31" s="72" t="str">
        <f t="shared" si="3"/>
        <v>N/A</v>
      </c>
    </row>
    <row r="32" spans="1:30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3"/>
      <c r="U32" s="4"/>
      <c r="V32" s="3"/>
      <c r="W32" s="4"/>
      <c r="X32" s="3"/>
      <c r="Y32" s="4"/>
      <c r="Z32" s="31"/>
      <c r="AA32" s="74">
        <f t="shared" si="0"/>
        <v>0</v>
      </c>
      <c r="AB32" s="62">
        <f t="shared" si="1"/>
        <v>0</v>
      </c>
      <c r="AC32" s="72" t="str">
        <f t="shared" si="2"/>
        <v>not yet L7</v>
      </c>
      <c r="AD32" s="72" t="str">
        <f t="shared" si="3"/>
        <v>N/A</v>
      </c>
    </row>
    <row r="33" spans="1:30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2"/>
      <c r="X33" s="21"/>
      <c r="Y33" s="22"/>
      <c r="Z33" s="32"/>
      <c r="AA33" s="75">
        <f t="shared" si="0"/>
        <v>0</v>
      </c>
      <c r="AB33" s="63">
        <f t="shared" si="1"/>
        <v>0</v>
      </c>
      <c r="AC33" s="73" t="str">
        <f t="shared" si="2"/>
        <v>not yet L7</v>
      </c>
      <c r="AD33" s="73" t="str">
        <f t="shared" si="3"/>
        <v>N/A</v>
      </c>
    </row>
    <row r="34" spans="1:30" s="7" customFormat="1" x14ac:dyDescent="0.25">
      <c r="A34" s="6"/>
      <c r="B34" s="6"/>
    </row>
    <row r="35" spans="1:30" s="7" customFormat="1" x14ac:dyDescent="0.25">
      <c r="A35" s="6"/>
      <c r="B35" s="6"/>
    </row>
    <row r="36" spans="1:30" s="7" customFormat="1" x14ac:dyDescent="0.25">
      <c r="A36" s="6"/>
      <c r="B36" s="6"/>
    </row>
    <row r="37" spans="1:30" s="7" customFormat="1" x14ac:dyDescent="0.25">
      <c r="A37" s="6"/>
      <c r="B37" s="6"/>
    </row>
    <row r="38" spans="1:30" s="7" customFormat="1" x14ac:dyDescent="0.25">
      <c r="A38" s="6"/>
      <c r="B38" s="6"/>
    </row>
    <row r="39" spans="1:30" s="7" customFormat="1" x14ac:dyDescent="0.25">
      <c r="A39" s="6"/>
      <c r="B39" s="6"/>
    </row>
    <row r="40" spans="1:30" s="7" customFormat="1" x14ac:dyDescent="0.25">
      <c r="A40" s="6"/>
      <c r="B40" s="6"/>
    </row>
    <row r="41" spans="1:30" s="7" customFormat="1" x14ac:dyDescent="0.25">
      <c r="A41" s="6"/>
      <c r="B41" s="6"/>
    </row>
    <row r="42" spans="1:30" s="7" customFormat="1" x14ac:dyDescent="0.25">
      <c r="A42" s="6"/>
      <c r="B42" s="6"/>
    </row>
    <row r="43" spans="1:30" s="7" customFormat="1" x14ac:dyDescent="0.25">
      <c r="A43" s="6"/>
      <c r="B43" s="6"/>
    </row>
    <row r="44" spans="1:30" s="7" customFormat="1" x14ac:dyDescent="0.25">
      <c r="A44" s="6"/>
      <c r="B44" s="6"/>
    </row>
    <row r="45" spans="1:30" s="7" customFormat="1" x14ac:dyDescent="0.25">
      <c r="A45" s="6"/>
      <c r="B45" s="6"/>
    </row>
    <row r="46" spans="1:30" s="7" customFormat="1" x14ac:dyDescent="0.25">
      <c r="A46" s="6"/>
      <c r="B46" s="6"/>
    </row>
    <row r="47" spans="1:30" s="7" customFormat="1" x14ac:dyDescent="0.25">
      <c r="A47" s="6"/>
      <c r="B47" s="6"/>
    </row>
    <row r="48" spans="1:30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AA2:AA3"/>
    <mergeCell ref="AB2:AB3"/>
    <mergeCell ref="AC2:AC3"/>
    <mergeCell ref="AD2:AD3"/>
  </mergeCells>
  <conditionalFormatting sqref="C4:Z33">
    <cfRule type="colorScale" priority="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D4" sqref="D4"/>
    </sheetView>
  </sheetViews>
  <sheetFormatPr defaultColWidth="11" defaultRowHeight="15.75" x14ac:dyDescent="0.25"/>
  <cols>
    <col min="1" max="1" width="2" style="5" customWidth="1"/>
    <col min="2" max="2" width="13.625" style="5" customWidth="1"/>
    <col min="3" max="3" width="7.125" style="2" customWidth="1"/>
    <col min="4" max="4" width="12.125" customWidth="1"/>
    <col min="5" max="5" width="12.875" style="2" customWidth="1"/>
    <col min="6" max="6" width="8.625" customWidth="1"/>
    <col min="7" max="7" width="9.375" style="2" customWidth="1"/>
    <col min="8" max="8" width="8.625" customWidth="1"/>
    <col min="9" max="9" width="7.125" style="2" customWidth="1"/>
    <col min="10" max="10" width="7.125" customWidth="1"/>
    <col min="11" max="11" width="9.5" style="2" customWidth="1"/>
    <col min="12" max="12" width="7" customWidth="1"/>
    <col min="13" max="13" width="7.125" style="2" customWidth="1"/>
    <col min="14" max="14" width="9.5" customWidth="1"/>
    <col min="15" max="15" width="9.625" style="2" customWidth="1"/>
    <col min="16" max="16" width="10.375" customWidth="1"/>
    <col min="17" max="17" width="13" style="2" customWidth="1"/>
    <col min="18" max="18" width="9" customWidth="1"/>
    <col min="19" max="19" width="9.125" style="2" customWidth="1"/>
  </cols>
  <sheetData>
    <row r="1" spans="1:23" s="1" customFormat="1" ht="198" customHeight="1" thickBot="1" x14ac:dyDescent="0.25">
      <c r="A1" s="97" t="s">
        <v>110</v>
      </c>
      <c r="B1" s="98"/>
      <c r="C1" s="11" t="s">
        <v>271</v>
      </c>
      <c r="D1" s="12" t="s">
        <v>272</v>
      </c>
      <c r="E1" s="11" t="s">
        <v>273</v>
      </c>
      <c r="F1" s="12" t="s">
        <v>274</v>
      </c>
      <c r="G1" s="11" t="s">
        <v>275</v>
      </c>
      <c r="H1" s="12" t="s">
        <v>276</v>
      </c>
      <c r="I1" s="11" t="s">
        <v>279</v>
      </c>
      <c r="J1" s="12" t="s">
        <v>278</v>
      </c>
      <c r="K1" s="11" t="s">
        <v>280</v>
      </c>
      <c r="L1" s="12" t="s">
        <v>281</v>
      </c>
      <c r="M1" s="11" t="s">
        <v>282</v>
      </c>
      <c r="N1" s="12" t="s">
        <v>283</v>
      </c>
      <c r="O1" s="11" t="s">
        <v>284</v>
      </c>
      <c r="P1" s="12" t="s">
        <v>287</v>
      </c>
      <c r="Q1" s="11" t="s">
        <v>288</v>
      </c>
      <c r="R1" s="12" t="s">
        <v>285</v>
      </c>
      <c r="S1" s="11" t="s">
        <v>286</v>
      </c>
    </row>
    <row r="2" spans="1:23" ht="16.5" thickBot="1" x14ac:dyDescent="0.3">
      <c r="A2" s="23"/>
      <c r="B2" s="25" t="s">
        <v>80</v>
      </c>
      <c r="C2" s="9" t="s">
        <v>27</v>
      </c>
      <c r="D2" s="10" t="s">
        <v>33</v>
      </c>
      <c r="E2" s="9" t="s">
        <v>34</v>
      </c>
      <c r="F2" s="10" t="s">
        <v>39</v>
      </c>
      <c r="G2" s="9" t="s">
        <v>40</v>
      </c>
      <c r="H2" s="10" t="s">
        <v>220</v>
      </c>
      <c r="I2" s="9" t="s">
        <v>221</v>
      </c>
      <c r="J2" s="10" t="s">
        <v>224</v>
      </c>
      <c r="K2" s="9" t="s">
        <v>256</v>
      </c>
      <c r="L2" s="10" t="s">
        <v>277</v>
      </c>
      <c r="M2" s="9" t="s">
        <v>41</v>
      </c>
      <c r="N2" s="10" t="s">
        <v>42</v>
      </c>
      <c r="O2" s="9" t="s">
        <v>43</v>
      </c>
      <c r="P2" s="10" t="s">
        <v>153</v>
      </c>
      <c r="Q2" s="9" t="s">
        <v>154</v>
      </c>
      <c r="R2" s="10" t="s">
        <v>24</v>
      </c>
      <c r="S2" s="9" t="s">
        <v>25</v>
      </c>
      <c r="T2" s="99" t="s">
        <v>81</v>
      </c>
      <c r="U2" s="101" t="s">
        <v>82</v>
      </c>
      <c r="V2" s="103" t="s">
        <v>83</v>
      </c>
      <c r="W2" s="103" t="s">
        <v>94</v>
      </c>
    </row>
    <row r="3" spans="1:23" ht="16.5" thickBot="1" x14ac:dyDescent="0.3">
      <c r="A3" s="24"/>
      <c r="B3" s="26" t="s">
        <v>49</v>
      </c>
      <c r="C3" s="9">
        <v>2</v>
      </c>
      <c r="D3" s="10">
        <v>4</v>
      </c>
      <c r="E3" s="9">
        <v>2</v>
      </c>
      <c r="F3" s="10">
        <v>4</v>
      </c>
      <c r="G3" s="9">
        <v>4</v>
      </c>
      <c r="H3" s="10">
        <v>2</v>
      </c>
      <c r="I3" s="9">
        <v>2</v>
      </c>
      <c r="J3" s="10">
        <v>4</v>
      </c>
      <c r="K3" s="9">
        <v>3</v>
      </c>
      <c r="L3" s="10">
        <v>2</v>
      </c>
      <c r="M3" s="9">
        <v>2</v>
      </c>
      <c r="N3" s="10">
        <v>6</v>
      </c>
      <c r="O3" s="9">
        <v>1</v>
      </c>
      <c r="P3" s="10">
        <v>3</v>
      </c>
      <c r="Q3" s="9">
        <v>2</v>
      </c>
      <c r="R3" s="10">
        <v>4</v>
      </c>
      <c r="S3" s="9">
        <v>5</v>
      </c>
      <c r="T3" s="100"/>
      <c r="U3" s="102"/>
      <c r="V3" s="104"/>
      <c r="W3" s="104"/>
    </row>
    <row r="4" spans="1:23" x14ac:dyDescent="0.25">
      <c r="A4" s="14"/>
      <c r="B4" s="27" t="s">
        <v>50</v>
      </c>
      <c r="C4" s="16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74">
        <f t="shared" ref="T4:T33" si="0">SUM(C4:S4)</f>
        <v>0</v>
      </c>
      <c r="U4" s="64">
        <f>T4/52</f>
        <v>0</v>
      </c>
      <c r="V4" s="33" t="str">
        <f>IF(U4&lt;20%,"not yet L8",IF(U4&lt;40%,"8c",IF(U4&lt;80%,"8b",IF(U4&lt;90%,"8a","8a***"))))</f>
        <v>not yet L8</v>
      </c>
      <c r="W4" s="71" t="str">
        <f>IF(U4&lt;20%, "N/A", IF(U4&lt;30%, "49", IF(U4&lt;40%, "50", IF(U4&lt;60%, "51", IF(U4&lt;80%, "52", IF(U4&lt;90%, "53", "54"))))))</f>
        <v>N/A</v>
      </c>
    </row>
    <row r="5" spans="1:23" x14ac:dyDescent="0.25">
      <c r="A5" s="8"/>
      <c r="B5" s="28" t="s">
        <v>51</v>
      </c>
      <c r="C5" s="19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3"/>
      <c r="Q5" s="4"/>
      <c r="R5" s="3"/>
      <c r="S5" s="4"/>
      <c r="T5" s="74">
        <f t="shared" si="0"/>
        <v>0</v>
      </c>
      <c r="U5" s="65">
        <f t="shared" ref="U5:U33" si="1">T5/52</f>
        <v>0</v>
      </c>
      <c r="V5" s="34" t="str">
        <f t="shared" ref="V5:V33" si="2">IF(U5&lt;20%,"not yet L8",IF(U5&lt;40%,"8c",IF(U5&lt;80%,"8b",IF(U5&lt;90%,"8a","8a***"))))</f>
        <v>not yet L8</v>
      </c>
      <c r="W5" s="72" t="str">
        <f t="shared" ref="W5:W33" si="3">IF(U5&lt;20%, "N/A", IF(U5&lt;30%, "49", IF(U5&lt;40%, "50", IF(U5&lt;60%, "51", IF(U5&lt;80%, "52", IF(U5&lt;90%, "53", "54"))))))</f>
        <v>N/A</v>
      </c>
    </row>
    <row r="6" spans="1:23" x14ac:dyDescent="0.25">
      <c r="A6" s="15"/>
      <c r="B6" s="29" t="s">
        <v>52</v>
      </c>
      <c r="C6" s="19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3"/>
      <c r="Q6" s="4"/>
      <c r="R6" s="3"/>
      <c r="S6" s="4"/>
      <c r="T6" s="74">
        <f t="shared" si="0"/>
        <v>0</v>
      </c>
      <c r="U6" s="65">
        <f t="shared" si="1"/>
        <v>0</v>
      </c>
      <c r="V6" s="34" t="str">
        <f t="shared" si="2"/>
        <v>not yet L8</v>
      </c>
      <c r="W6" s="72" t="str">
        <f t="shared" si="3"/>
        <v>N/A</v>
      </c>
    </row>
    <row r="7" spans="1:23" x14ac:dyDescent="0.25">
      <c r="A7" s="8"/>
      <c r="B7" s="28" t="s">
        <v>53</v>
      </c>
      <c r="C7" s="19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3"/>
      <c r="Q7" s="4"/>
      <c r="R7" s="3"/>
      <c r="S7" s="4"/>
      <c r="T7" s="74">
        <f t="shared" si="0"/>
        <v>0</v>
      </c>
      <c r="U7" s="65">
        <f t="shared" si="1"/>
        <v>0</v>
      </c>
      <c r="V7" s="34" t="str">
        <f t="shared" si="2"/>
        <v>not yet L8</v>
      </c>
      <c r="W7" s="72" t="str">
        <f t="shared" si="3"/>
        <v>N/A</v>
      </c>
    </row>
    <row r="8" spans="1:23" x14ac:dyDescent="0.25">
      <c r="A8" s="15"/>
      <c r="B8" s="29" t="s">
        <v>54</v>
      </c>
      <c r="C8" s="19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74">
        <f t="shared" si="0"/>
        <v>0</v>
      </c>
      <c r="U8" s="65">
        <f t="shared" si="1"/>
        <v>0</v>
      </c>
      <c r="V8" s="34" t="str">
        <f t="shared" si="2"/>
        <v>not yet L8</v>
      </c>
      <c r="W8" s="72" t="str">
        <f t="shared" si="3"/>
        <v>N/A</v>
      </c>
    </row>
    <row r="9" spans="1:23" x14ac:dyDescent="0.25">
      <c r="A9" s="8"/>
      <c r="B9" s="28" t="s">
        <v>55</v>
      </c>
      <c r="C9" s="19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3"/>
      <c r="Q9" s="4"/>
      <c r="R9" s="3"/>
      <c r="S9" s="4"/>
      <c r="T9" s="74">
        <f t="shared" si="0"/>
        <v>0</v>
      </c>
      <c r="U9" s="65">
        <f t="shared" si="1"/>
        <v>0</v>
      </c>
      <c r="V9" s="34" t="str">
        <f t="shared" si="2"/>
        <v>not yet L8</v>
      </c>
      <c r="W9" s="72" t="str">
        <f t="shared" si="3"/>
        <v>N/A</v>
      </c>
    </row>
    <row r="10" spans="1:23" x14ac:dyDescent="0.25">
      <c r="A10" s="15"/>
      <c r="B10" s="29" t="s">
        <v>56</v>
      </c>
      <c r="C10" s="19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74">
        <f t="shared" si="0"/>
        <v>0</v>
      </c>
      <c r="U10" s="65">
        <f t="shared" si="1"/>
        <v>0</v>
      </c>
      <c r="V10" s="34" t="str">
        <f t="shared" si="2"/>
        <v>not yet L8</v>
      </c>
      <c r="W10" s="72" t="str">
        <f t="shared" si="3"/>
        <v>N/A</v>
      </c>
    </row>
    <row r="11" spans="1:23" x14ac:dyDescent="0.25">
      <c r="A11" s="8"/>
      <c r="B11" s="28" t="s">
        <v>57</v>
      </c>
      <c r="C11" s="19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74">
        <f t="shared" si="0"/>
        <v>0</v>
      </c>
      <c r="U11" s="65">
        <f t="shared" si="1"/>
        <v>0</v>
      </c>
      <c r="V11" s="34" t="str">
        <f t="shared" si="2"/>
        <v>not yet L8</v>
      </c>
      <c r="W11" s="72" t="str">
        <f t="shared" si="3"/>
        <v>N/A</v>
      </c>
    </row>
    <row r="12" spans="1:23" x14ac:dyDescent="0.25">
      <c r="A12" s="15"/>
      <c r="B12" s="29" t="s">
        <v>58</v>
      </c>
      <c r="C12" s="19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74">
        <f t="shared" si="0"/>
        <v>0</v>
      </c>
      <c r="U12" s="65">
        <f t="shared" si="1"/>
        <v>0</v>
      </c>
      <c r="V12" s="34" t="str">
        <f t="shared" si="2"/>
        <v>not yet L8</v>
      </c>
      <c r="W12" s="72" t="str">
        <f t="shared" si="3"/>
        <v>N/A</v>
      </c>
    </row>
    <row r="13" spans="1:23" x14ac:dyDescent="0.25">
      <c r="A13" s="8"/>
      <c r="B13" s="28" t="s">
        <v>59</v>
      </c>
      <c r="C13" s="19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4"/>
      <c r="P13" s="3"/>
      <c r="Q13" s="4"/>
      <c r="R13" s="3"/>
      <c r="S13" s="4"/>
      <c r="T13" s="74">
        <f t="shared" si="0"/>
        <v>0</v>
      </c>
      <c r="U13" s="65">
        <f t="shared" si="1"/>
        <v>0</v>
      </c>
      <c r="V13" s="34" t="str">
        <f t="shared" si="2"/>
        <v>not yet L8</v>
      </c>
      <c r="W13" s="72" t="str">
        <f t="shared" si="3"/>
        <v>N/A</v>
      </c>
    </row>
    <row r="14" spans="1:23" x14ac:dyDescent="0.25">
      <c r="A14" s="15"/>
      <c r="B14" s="29" t="s">
        <v>60</v>
      </c>
      <c r="C14" s="19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74">
        <f t="shared" si="0"/>
        <v>0</v>
      </c>
      <c r="U14" s="65">
        <f t="shared" si="1"/>
        <v>0</v>
      </c>
      <c r="V14" s="34" t="str">
        <f t="shared" si="2"/>
        <v>not yet L8</v>
      </c>
      <c r="W14" s="72" t="str">
        <f t="shared" si="3"/>
        <v>N/A</v>
      </c>
    </row>
    <row r="15" spans="1:23" x14ac:dyDescent="0.25">
      <c r="A15" s="8"/>
      <c r="B15" s="28" t="s">
        <v>61</v>
      </c>
      <c r="C15" s="19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4"/>
      <c r="P15" s="3"/>
      <c r="Q15" s="4"/>
      <c r="R15" s="3"/>
      <c r="S15" s="4"/>
      <c r="T15" s="74">
        <f t="shared" si="0"/>
        <v>0</v>
      </c>
      <c r="U15" s="65">
        <f t="shared" si="1"/>
        <v>0</v>
      </c>
      <c r="V15" s="34" t="str">
        <f t="shared" si="2"/>
        <v>not yet L8</v>
      </c>
      <c r="W15" s="72" t="str">
        <f t="shared" si="3"/>
        <v>N/A</v>
      </c>
    </row>
    <row r="16" spans="1:23" x14ac:dyDescent="0.25">
      <c r="A16" s="15"/>
      <c r="B16" s="29" t="s">
        <v>62</v>
      </c>
      <c r="C16" s="19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74">
        <f t="shared" si="0"/>
        <v>0</v>
      </c>
      <c r="U16" s="65">
        <f t="shared" si="1"/>
        <v>0</v>
      </c>
      <c r="V16" s="34" t="str">
        <f t="shared" si="2"/>
        <v>not yet L8</v>
      </c>
      <c r="W16" s="72" t="str">
        <f t="shared" si="3"/>
        <v>N/A</v>
      </c>
    </row>
    <row r="17" spans="1:23" x14ac:dyDescent="0.25">
      <c r="A17" s="8"/>
      <c r="B17" s="28" t="s">
        <v>63</v>
      </c>
      <c r="C17" s="19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4"/>
      <c r="P17" s="3"/>
      <c r="Q17" s="4"/>
      <c r="R17" s="3"/>
      <c r="S17" s="4"/>
      <c r="T17" s="74">
        <f t="shared" si="0"/>
        <v>0</v>
      </c>
      <c r="U17" s="65">
        <f t="shared" si="1"/>
        <v>0</v>
      </c>
      <c r="V17" s="34" t="str">
        <f t="shared" si="2"/>
        <v>not yet L8</v>
      </c>
      <c r="W17" s="72" t="str">
        <f t="shared" si="3"/>
        <v>N/A</v>
      </c>
    </row>
    <row r="18" spans="1:23" x14ac:dyDescent="0.25">
      <c r="A18" s="15"/>
      <c r="B18" s="29" t="s">
        <v>64</v>
      </c>
      <c r="C18" s="19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74">
        <f t="shared" si="0"/>
        <v>0</v>
      </c>
      <c r="U18" s="65">
        <f t="shared" si="1"/>
        <v>0</v>
      </c>
      <c r="V18" s="34" t="str">
        <f t="shared" si="2"/>
        <v>not yet L8</v>
      </c>
      <c r="W18" s="72" t="str">
        <f t="shared" si="3"/>
        <v>N/A</v>
      </c>
    </row>
    <row r="19" spans="1:23" x14ac:dyDescent="0.25">
      <c r="A19" s="8"/>
      <c r="B19" s="28" t="s">
        <v>65</v>
      </c>
      <c r="C19" s="19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4"/>
      <c r="P19" s="3"/>
      <c r="Q19" s="4"/>
      <c r="R19" s="3"/>
      <c r="S19" s="4"/>
      <c r="T19" s="74">
        <f t="shared" si="0"/>
        <v>0</v>
      </c>
      <c r="U19" s="65">
        <f t="shared" si="1"/>
        <v>0</v>
      </c>
      <c r="V19" s="34" t="str">
        <f t="shared" si="2"/>
        <v>not yet L8</v>
      </c>
      <c r="W19" s="72" t="str">
        <f t="shared" si="3"/>
        <v>N/A</v>
      </c>
    </row>
    <row r="20" spans="1:23" x14ac:dyDescent="0.25">
      <c r="A20" s="15"/>
      <c r="B20" s="29" t="s">
        <v>66</v>
      </c>
      <c r="C20" s="19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74">
        <f t="shared" si="0"/>
        <v>0</v>
      </c>
      <c r="U20" s="65">
        <f t="shared" si="1"/>
        <v>0</v>
      </c>
      <c r="V20" s="34" t="str">
        <f t="shared" si="2"/>
        <v>not yet L8</v>
      </c>
      <c r="W20" s="72" t="str">
        <f t="shared" si="3"/>
        <v>N/A</v>
      </c>
    </row>
    <row r="21" spans="1:23" x14ac:dyDescent="0.25">
      <c r="A21" s="8"/>
      <c r="B21" s="28" t="s">
        <v>67</v>
      </c>
      <c r="C21" s="19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4"/>
      <c r="P21" s="3"/>
      <c r="Q21" s="4"/>
      <c r="R21" s="3"/>
      <c r="S21" s="4"/>
      <c r="T21" s="74">
        <f t="shared" si="0"/>
        <v>0</v>
      </c>
      <c r="U21" s="65">
        <f t="shared" si="1"/>
        <v>0</v>
      </c>
      <c r="V21" s="34" t="str">
        <f t="shared" si="2"/>
        <v>not yet L8</v>
      </c>
      <c r="W21" s="72" t="str">
        <f t="shared" si="3"/>
        <v>N/A</v>
      </c>
    </row>
    <row r="22" spans="1:23" x14ac:dyDescent="0.25">
      <c r="A22" s="15"/>
      <c r="B22" s="29" t="s">
        <v>68</v>
      </c>
      <c r="C22" s="19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74">
        <f t="shared" si="0"/>
        <v>0</v>
      </c>
      <c r="U22" s="65">
        <f t="shared" si="1"/>
        <v>0</v>
      </c>
      <c r="V22" s="34" t="str">
        <f t="shared" si="2"/>
        <v>not yet L8</v>
      </c>
      <c r="W22" s="72" t="str">
        <f t="shared" si="3"/>
        <v>N/A</v>
      </c>
    </row>
    <row r="23" spans="1:23" x14ac:dyDescent="0.25">
      <c r="A23" s="8"/>
      <c r="B23" s="28" t="s">
        <v>69</v>
      </c>
      <c r="C23" s="19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4"/>
      <c r="P23" s="3"/>
      <c r="Q23" s="4"/>
      <c r="R23" s="3"/>
      <c r="S23" s="4"/>
      <c r="T23" s="74">
        <f t="shared" si="0"/>
        <v>0</v>
      </c>
      <c r="U23" s="65">
        <f t="shared" si="1"/>
        <v>0</v>
      </c>
      <c r="V23" s="34" t="str">
        <f t="shared" si="2"/>
        <v>not yet L8</v>
      </c>
      <c r="W23" s="72" t="str">
        <f t="shared" si="3"/>
        <v>N/A</v>
      </c>
    </row>
    <row r="24" spans="1:23" x14ac:dyDescent="0.25">
      <c r="A24" s="15"/>
      <c r="B24" s="29" t="s">
        <v>70</v>
      </c>
      <c r="C24" s="19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74">
        <f t="shared" si="0"/>
        <v>0</v>
      </c>
      <c r="U24" s="65">
        <f t="shared" si="1"/>
        <v>0</v>
      </c>
      <c r="V24" s="34" t="str">
        <f t="shared" si="2"/>
        <v>not yet L8</v>
      </c>
      <c r="W24" s="72" t="str">
        <f t="shared" si="3"/>
        <v>N/A</v>
      </c>
    </row>
    <row r="25" spans="1:23" x14ac:dyDescent="0.25">
      <c r="A25" s="8"/>
      <c r="B25" s="28" t="s">
        <v>71</v>
      </c>
      <c r="C25" s="19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4"/>
      <c r="P25" s="3"/>
      <c r="Q25" s="4"/>
      <c r="R25" s="3"/>
      <c r="S25" s="4"/>
      <c r="T25" s="74">
        <f t="shared" si="0"/>
        <v>0</v>
      </c>
      <c r="U25" s="65">
        <f t="shared" si="1"/>
        <v>0</v>
      </c>
      <c r="V25" s="34" t="str">
        <f t="shared" si="2"/>
        <v>not yet L8</v>
      </c>
      <c r="W25" s="72" t="str">
        <f t="shared" si="3"/>
        <v>N/A</v>
      </c>
    </row>
    <row r="26" spans="1:23" x14ac:dyDescent="0.25">
      <c r="A26" s="15"/>
      <c r="B26" s="29" t="s">
        <v>72</v>
      </c>
      <c r="C26" s="19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4"/>
      <c r="P26" s="3"/>
      <c r="Q26" s="4"/>
      <c r="R26" s="3"/>
      <c r="S26" s="4"/>
      <c r="T26" s="74">
        <f t="shared" si="0"/>
        <v>0</v>
      </c>
      <c r="U26" s="65">
        <f t="shared" si="1"/>
        <v>0</v>
      </c>
      <c r="V26" s="34" t="str">
        <f t="shared" si="2"/>
        <v>not yet L8</v>
      </c>
      <c r="W26" s="72" t="str">
        <f t="shared" si="3"/>
        <v>N/A</v>
      </c>
    </row>
    <row r="27" spans="1:23" x14ac:dyDescent="0.25">
      <c r="A27" s="8"/>
      <c r="B27" s="28" t="s">
        <v>73</v>
      </c>
      <c r="C27" s="19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4"/>
      <c r="P27" s="3"/>
      <c r="Q27" s="4"/>
      <c r="R27" s="3"/>
      <c r="S27" s="4"/>
      <c r="T27" s="74">
        <f t="shared" si="0"/>
        <v>0</v>
      </c>
      <c r="U27" s="65">
        <f t="shared" si="1"/>
        <v>0</v>
      </c>
      <c r="V27" s="34" t="str">
        <f t="shared" si="2"/>
        <v>not yet L8</v>
      </c>
      <c r="W27" s="72" t="str">
        <f t="shared" si="3"/>
        <v>N/A</v>
      </c>
    </row>
    <row r="28" spans="1:23" x14ac:dyDescent="0.25">
      <c r="A28" s="15"/>
      <c r="B28" s="29" t="s">
        <v>74</v>
      </c>
      <c r="C28" s="19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74">
        <f t="shared" si="0"/>
        <v>0</v>
      </c>
      <c r="U28" s="65">
        <f t="shared" si="1"/>
        <v>0</v>
      </c>
      <c r="V28" s="34" t="str">
        <f t="shared" si="2"/>
        <v>not yet L8</v>
      </c>
      <c r="W28" s="72" t="str">
        <f t="shared" si="3"/>
        <v>N/A</v>
      </c>
    </row>
    <row r="29" spans="1:23" x14ac:dyDescent="0.25">
      <c r="A29" s="8"/>
      <c r="B29" s="28" t="s">
        <v>75</v>
      </c>
      <c r="C29" s="19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74">
        <f t="shared" si="0"/>
        <v>0</v>
      </c>
      <c r="U29" s="65">
        <f t="shared" si="1"/>
        <v>0</v>
      </c>
      <c r="V29" s="34" t="str">
        <f t="shared" si="2"/>
        <v>not yet L8</v>
      </c>
      <c r="W29" s="72" t="str">
        <f t="shared" si="3"/>
        <v>N/A</v>
      </c>
    </row>
    <row r="30" spans="1:23" x14ac:dyDescent="0.25">
      <c r="A30" s="15"/>
      <c r="B30" s="29" t="s">
        <v>76</v>
      </c>
      <c r="C30" s="19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74">
        <f t="shared" si="0"/>
        <v>0</v>
      </c>
      <c r="U30" s="65">
        <f t="shared" si="1"/>
        <v>0</v>
      </c>
      <c r="V30" s="34" t="str">
        <f t="shared" si="2"/>
        <v>not yet L8</v>
      </c>
      <c r="W30" s="72" t="str">
        <f t="shared" si="3"/>
        <v>N/A</v>
      </c>
    </row>
    <row r="31" spans="1:23" x14ac:dyDescent="0.25">
      <c r="A31" s="8"/>
      <c r="B31" s="28" t="s">
        <v>77</v>
      </c>
      <c r="C31" s="19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4"/>
      <c r="P31" s="3"/>
      <c r="Q31" s="4"/>
      <c r="R31" s="3"/>
      <c r="S31" s="4"/>
      <c r="T31" s="74">
        <f t="shared" si="0"/>
        <v>0</v>
      </c>
      <c r="U31" s="65">
        <f t="shared" si="1"/>
        <v>0</v>
      </c>
      <c r="V31" s="34" t="str">
        <f t="shared" si="2"/>
        <v>not yet L8</v>
      </c>
      <c r="W31" s="72" t="str">
        <f t="shared" si="3"/>
        <v>N/A</v>
      </c>
    </row>
    <row r="32" spans="1:23" x14ac:dyDescent="0.25">
      <c r="A32" s="15"/>
      <c r="B32" s="29" t="s">
        <v>78</v>
      </c>
      <c r="C32" s="19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4"/>
      <c r="P32" s="3"/>
      <c r="Q32" s="4"/>
      <c r="R32" s="3"/>
      <c r="S32" s="4"/>
      <c r="T32" s="74">
        <f t="shared" si="0"/>
        <v>0</v>
      </c>
      <c r="U32" s="65">
        <f t="shared" si="1"/>
        <v>0</v>
      </c>
      <c r="V32" s="34" t="str">
        <f t="shared" si="2"/>
        <v>not yet L8</v>
      </c>
      <c r="W32" s="72" t="str">
        <f t="shared" si="3"/>
        <v>N/A</v>
      </c>
    </row>
    <row r="33" spans="1:23" ht="16.5" thickBot="1" x14ac:dyDescent="0.3">
      <c r="A33" s="8"/>
      <c r="B33" s="26" t="s">
        <v>79</v>
      </c>
      <c r="C33" s="20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75">
        <f t="shared" si="0"/>
        <v>0</v>
      </c>
      <c r="U33" s="66">
        <f t="shared" si="1"/>
        <v>0</v>
      </c>
      <c r="V33" s="35" t="str">
        <f t="shared" si="2"/>
        <v>not yet L8</v>
      </c>
      <c r="W33" s="73" t="str">
        <f t="shared" si="3"/>
        <v>N/A</v>
      </c>
    </row>
    <row r="34" spans="1:23" s="7" customFormat="1" x14ac:dyDescent="0.25">
      <c r="A34" s="6"/>
      <c r="B34" s="6"/>
    </row>
    <row r="35" spans="1:23" s="7" customFormat="1" x14ac:dyDescent="0.25">
      <c r="A35" s="6"/>
      <c r="B35" s="6"/>
    </row>
    <row r="36" spans="1:23" s="7" customFormat="1" x14ac:dyDescent="0.25">
      <c r="A36" s="6"/>
      <c r="B36" s="6"/>
    </row>
    <row r="37" spans="1:23" s="7" customFormat="1" x14ac:dyDescent="0.25">
      <c r="A37" s="6"/>
      <c r="B37" s="6"/>
    </row>
    <row r="38" spans="1:23" s="7" customFormat="1" x14ac:dyDescent="0.25">
      <c r="A38" s="6"/>
      <c r="B38" s="6"/>
    </row>
    <row r="39" spans="1:23" s="7" customFormat="1" x14ac:dyDescent="0.25">
      <c r="A39" s="6"/>
      <c r="B39" s="6"/>
    </row>
    <row r="40" spans="1:23" s="7" customFormat="1" x14ac:dyDescent="0.25">
      <c r="A40" s="6"/>
      <c r="B40" s="6"/>
    </row>
    <row r="41" spans="1:23" s="7" customFormat="1" x14ac:dyDescent="0.25">
      <c r="A41" s="6"/>
      <c r="B41" s="6"/>
    </row>
    <row r="42" spans="1:23" s="7" customFormat="1" x14ac:dyDescent="0.25">
      <c r="A42" s="6"/>
      <c r="B42" s="6"/>
    </row>
    <row r="43" spans="1:23" s="7" customFormat="1" x14ac:dyDescent="0.25">
      <c r="A43" s="6"/>
      <c r="B43" s="6"/>
    </row>
    <row r="44" spans="1:23" s="7" customFormat="1" x14ac:dyDescent="0.25">
      <c r="A44" s="6"/>
      <c r="B44" s="6"/>
    </row>
    <row r="45" spans="1:23" s="7" customFormat="1" x14ac:dyDescent="0.25">
      <c r="A45" s="6"/>
      <c r="B45" s="6"/>
    </row>
    <row r="46" spans="1:23" s="7" customFormat="1" x14ac:dyDescent="0.25">
      <c r="A46" s="6"/>
      <c r="B46" s="6"/>
    </row>
    <row r="47" spans="1:23" s="7" customFormat="1" x14ac:dyDescent="0.25">
      <c r="A47" s="6"/>
      <c r="B47" s="6"/>
    </row>
    <row r="48" spans="1:23" s="7" customFormat="1" x14ac:dyDescent="0.25">
      <c r="A48" s="6"/>
      <c r="B48" s="6"/>
    </row>
    <row r="49" spans="1:2" s="7" customFormat="1" x14ac:dyDescent="0.25">
      <c r="A49" s="6"/>
      <c r="B49" s="6"/>
    </row>
    <row r="50" spans="1:2" s="7" customFormat="1" x14ac:dyDescent="0.25">
      <c r="A50" s="6"/>
      <c r="B50" s="6"/>
    </row>
    <row r="51" spans="1:2" s="7" customFormat="1" x14ac:dyDescent="0.25">
      <c r="A51" s="6"/>
      <c r="B51" s="6"/>
    </row>
    <row r="52" spans="1:2" s="7" customFormat="1" x14ac:dyDescent="0.25">
      <c r="A52" s="6"/>
      <c r="B52" s="6"/>
    </row>
  </sheetData>
  <mergeCells count="5">
    <mergeCell ref="A1:B1"/>
    <mergeCell ref="T2:T3"/>
    <mergeCell ref="U2:U3"/>
    <mergeCell ref="V2:V3"/>
    <mergeCell ref="W2:W3"/>
  </mergeCells>
  <conditionalFormatting sqref="C4:S33">
    <cfRule type="colorScale" priority="5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C4" sqref="C4"/>
    </sheetView>
  </sheetViews>
  <sheetFormatPr defaultColWidth="11" defaultRowHeight="15.75" x14ac:dyDescent="0.25"/>
  <cols>
    <col min="1" max="1" width="14.375" customWidth="1"/>
    <col min="2" max="25" width="8.625" customWidth="1"/>
  </cols>
  <sheetData>
    <row r="1" spans="1:25" x14ac:dyDescent="0.25">
      <c r="A1" s="57"/>
      <c r="B1" s="92" t="s">
        <v>291</v>
      </c>
      <c r="C1" s="92"/>
      <c r="D1" s="92"/>
      <c r="E1" s="111" t="s">
        <v>91</v>
      </c>
      <c r="F1" s="112"/>
      <c r="G1" s="113"/>
      <c r="H1" s="111" t="s">
        <v>107</v>
      </c>
      <c r="I1" s="112"/>
      <c r="J1" s="113"/>
      <c r="K1" s="111" t="s">
        <v>0</v>
      </c>
      <c r="L1" s="112"/>
      <c r="M1" s="113"/>
      <c r="N1" s="111" t="s">
        <v>108</v>
      </c>
      <c r="O1" s="112"/>
      <c r="P1" s="113"/>
      <c r="Q1" s="111" t="s">
        <v>109</v>
      </c>
      <c r="R1" s="112"/>
      <c r="S1" s="113"/>
      <c r="T1" s="107" t="s">
        <v>111</v>
      </c>
      <c r="U1" s="108"/>
      <c r="V1" s="109"/>
      <c r="W1" s="110" t="s">
        <v>110</v>
      </c>
      <c r="X1" s="108"/>
      <c r="Y1" s="109"/>
    </row>
    <row r="2" spans="1:25" x14ac:dyDescent="0.25">
      <c r="A2" s="58"/>
      <c r="B2" s="93" t="s">
        <v>49</v>
      </c>
      <c r="C2" s="93" t="s">
        <v>94</v>
      </c>
      <c r="D2" s="93" t="s">
        <v>92</v>
      </c>
      <c r="E2" s="45" t="s">
        <v>105</v>
      </c>
      <c r="F2" s="40" t="s">
        <v>94</v>
      </c>
      <c r="G2" s="41" t="s">
        <v>92</v>
      </c>
      <c r="H2" s="45" t="s">
        <v>105</v>
      </c>
      <c r="I2" s="40" t="s">
        <v>94</v>
      </c>
      <c r="J2" s="41" t="s">
        <v>92</v>
      </c>
      <c r="K2" s="45" t="s">
        <v>0</v>
      </c>
      <c r="L2" s="40" t="s">
        <v>94</v>
      </c>
      <c r="M2" s="41" t="s">
        <v>92</v>
      </c>
      <c r="N2" s="45" t="s">
        <v>105</v>
      </c>
      <c r="O2" s="40" t="s">
        <v>94</v>
      </c>
      <c r="P2" s="41" t="s">
        <v>92</v>
      </c>
      <c r="Q2" s="45" t="s">
        <v>105</v>
      </c>
      <c r="R2" s="40" t="s">
        <v>94</v>
      </c>
      <c r="S2" s="41" t="s">
        <v>92</v>
      </c>
      <c r="T2" s="49" t="s">
        <v>105</v>
      </c>
      <c r="U2" s="49" t="s">
        <v>94</v>
      </c>
      <c r="V2" s="50" t="s">
        <v>92</v>
      </c>
      <c r="W2" s="49" t="s">
        <v>105</v>
      </c>
      <c r="X2" s="49" t="s">
        <v>94</v>
      </c>
      <c r="Y2" s="50" t="s">
        <v>92</v>
      </c>
    </row>
    <row r="3" spans="1:25" x14ac:dyDescent="0.25">
      <c r="A3" s="58" t="s">
        <v>95</v>
      </c>
      <c r="B3" s="94" t="s">
        <v>309</v>
      </c>
      <c r="C3" s="94"/>
      <c r="D3" s="94"/>
      <c r="E3" s="46" t="s">
        <v>106</v>
      </c>
      <c r="F3" s="37"/>
      <c r="G3" s="42"/>
      <c r="H3" s="46" t="s">
        <v>112</v>
      </c>
      <c r="I3" s="37"/>
      <c r="J3" s="42"/>
      <c r="K3" s="46" t="s">
        <v>112</v>
      </c>
      <c r="L3" s="37"/>
      <c r="M3" s="42"/>
      <c r="N3" s="46" t="s">
        <v>289</v>
      </c>
      <c r="O3" s="37"/>
      <c r="P3" s="42"/>
      <c r="Q3" s="46" t="s">
        <v>113</v>
      </c>
      <c r="R3" s="37"/>
      <c r="S3" s="42"/>
      <c r="T3" s="51" t="s">
        <v>290</v>
      </c>
      <c r="U3" s="51"/>
      <c r="V3" s="52"/>
      <c r="W3" s="51" t="s">
        <v>114</v>
      </c>
      <c r="X3" s="51"/>
      <c r="Y3" s="52"/>
    </row>
    <row r="4" spans="1:25" x14ac:dyDescent="0.25">
      <c r="A4" s="58" t="s">
        <v>84</v>
      </c>
      <c r="B4" s="94">
        <v>0</v>
      </c>
      <c r="C4" s="94" t="s">
        <v>100</v>
      </c>
      <c r="D4" s="94" t="s">
        <v>310</v>
      </c>
      <c r="E4" s="46">
        <v>0</v>
      </c>
      <c r="F4" s="37" t="s">
        <v>100</v>
      </c>
      <c r="G4" s="42" t="s">
        <v>93</v>
      </c>
      <c r="H4" s="46">
        <v>0</v>
      </c>
      <c r="I4" s="37" t="s">
        <v>100</v>
      </c>
      <c r="J4" s="42" t="s">
        <v>115</v>
      </c>
      <c r="K4" s="46">
        <v>0</v>
      </c>
      <c r="L4" s="37" t="s">
        <v>100</v>
      </c>
      <c r="M4" s="42" t="s">
        <v>116</v>
      </c>
      <c r="N4" s="46">
        <v>0</v>
      </c>
      <c r="O4" s="37" t="s">
        <v>100</v>
      </c>
      <c r="P4" s="42" t="s">
        <v>121</v>
      </c>
      <c r="Q4" s="46">
        <v>0</v>
      </c>
      <c r="R4" s="37" t="s">
        <v>100</v>
      </c>
      <c r="S4" s="42" t="s">
        <v>126</v>
      </c>
      <c r="T4" s="51">
        <v>0</v>
      </c>
      <c r="U4" s="51" t="s">
        <v>100</v>
      </c>
      <c r="V4" s="52" t="s">
        <v>131</v>
      </c>
      <c r="W4" s="51">
        <v>0</v>
      </c>
      <c r="X4" s="51" t="s">
        <v>100</v>
      </c>
      <c r="Y4" s="52" t="s">
        <v>136</v>
      </c>
    </row>
    <row r="5" spans="1:25" x14ac:dyDescent="0.25">
      <c r="A5" s="59" t="s">
        <v>85</v>
      </c>
      <c r="B5" s="95">
        <v>5</v>
      </c>
      <c r="C5" s="95">
        <v>7</v>
      </c>
      <c r="D5" s="95" t="s">
        <v>311</v>
      </c>
      <c r="E5" s="47">
        <v>6</v>
      </c>
      <c r="F5" s="37">
        <v>13</v>
      </c>
      <c r="G5" s="42" t="s">
        <v>96</v>
      </c>
      <c r="H5" s="47">
        <v>10</v>
      </c>
      <c r="I5" s="37">
        <v>19</v>
      </c>
      <c r="J5" s="42" t="s">
        <v>101</v>
      </c>
      <c r="K5" s="47">
        <v>10</v>
      </c>
      <c r="L5" s="37">
        <v>25</v>
      </c>
      <c r="M5" s="42" t="s">
        <v>117</v>
      </c>
      <c r="N5" s="47">
        <v>10</v>
      </c>
      <c r="O5" s="37">
        <v>31</v>
      </c>
      <c r="P5" s="42" t="s">
        <v>122</v>
      </c>
      <c r="Q5" s="47">
        <v>12</v>
      </c>
      <c r="R5" s="37">
        <v>37</v>
      </c>
      <c r="S5" s="42" t="s">
        <v>127</v>
      </c>
      <c r="T5" s="53">
        <v>12</v>
      </c>
      <c r="U5" s="51">
        <v>43</v>
      </c>
      <c r="V5" s="52" t="s">
        <v>132</v>
      </c>
      <c r="W5" s="53">
        <v>10</v>
      </c>
      <c r="X5" s="51">
        <v>49</v>
      </c>
      <c r="Y5" s="52" t="s">
        <v>137</v>
      </c>
    </row>
    <row r="6" spans="1:25" x14ac:dyDescent="0.25">
      <c r="A6" s="59" t="s">
        <v>86</v>
      </c>
      <c r="B6" s="95">
        <v>7</v>
      </c>
      <c r="C6" s="95">
        <v>8</v>
      </c>
      <c r="D6" s="95" t="s">
        <v>311</v>
      </c>
      <c r="E6" s="47">
        <v>9</v>
      </c>
      <c r="F6" s="37">
        <v>14</v>
      </c>
      <c r="G6" s="42" t="s">
        <v>96</v>
      </c>
      <c r="H6" s="47">
        <v>14</v>
      </c>
      <c r="I6" s="37">
        <v>20</v>
      </c>
      <c r="J6" s="42" t="s">
        <v>101</v>
      </c>
      <c r="K6" s="47">
        <v>14</v>
      </c>
      <c r="L6" s="37">
        <v>26</v>
      </c>
      <c r="M6" s="42" t="s">
        <v>117</v>
      </c>
      <c r="N6" s="47">
        <v>16</v>
      </c>
      <c r="O6" s="37">
        <v>32</v>
      </c>
      <c r="P6" s="42" t="s">
        <v>122</v>
      </c>
      <c r="Q6" s="47">
        <v>18</v>
      </c>
      <c r="R6" s="37">
        <v>38</v>
      </c>
      <c r="S6" s="42" t="s">
        <v>127</v>
      </c>
      <c r="T6" s="53">
        <v>18</v>
      </c>
      <c r="U6" s="51">
        <v>44</v>
      </c>
      <c r="V6" s="52" t="s">
        <v>132</v>
      </c>
      <c r="W6" s="53">
        <v>16</v>
      </c>
      <c r="X6" s="51">
        <v>50</v>
      </c>
      <c r="Y6" s="52" t="s">
        <v>137</v>
      </c>
    </row>
    <row r="7" spans="1:25" x14ac:dyDescent="0.25">
      <c r="A7" s="59" t="s">
        <v>87</v>
      </c>
      <c r="B7" s="95">
        <v>10</v>
      </c>
      <c r="C7" s="95">
        <v>9</v>
      </c>
      <c r="D7" s="95" t="s">
        <v>312</v>
      </c>
      <c r="E7" s="47">
        <v>12</v>
      </c>
      <c r="F7" s="37">
        <v>15</v>
      </c>
      <c r="G7" s="42" t="s">
        <v>97</v>
      </c>
      <c r="H7" s="47">
        <v>19</v>
      </c>
      <c r="I7" s="37">
        <v>21</v>
      </c>
      <c r="J7" s="42" t="s">
        <v>102</v>
      </c>
      <c r="K7" s="47">
        <v>19</v>
      </c>
      <c r="L7" s="37">
        <v>27</v>
      </c>
      <c r="M7" s="42" t="s">
        <v>118</v>
      </c>
      <c r="N7" s="47">
        <v>21</v>
      </c>
      <c r="O7" s="37">
        <v>33</v>
      </c>
      <c r="P7" s="42" t="s">
        <v>123</v>
      </c>
      <c r="Q7" s="47">
        <v>24</v>
      </c>
      <c r="R7" s="37">
        <v>39</v>
      </c>
      <c r="S7" s="42" t="s">
        <v>128</v>
      </c>
      <c r="T7" s="53">
        <v>24</v>
      </c>
      <c r="U7" s="51">
        <v>45</v>
      </c>
      <c r="V7" s="52" t="s">
        <v>133</v>
      </c>
      <c r="W7" s="53">
        <v>21</v>
      </c>
      <c r="X7" s="51">
        <v>51</v>
      </c>
      <c r="Y7" s="52" t="s">
        <v>138</v>
      </c>
    </row>
    <row r="8" spans="1:25" x14ac:dyDescent="0.25">
      <c r="A8" s="59" t="s">
        <v>88</v>
      </c>
      <c r="B8" s="95">
        <v>14</v>
      </c>
      <c r="C8" s="95">
        <v>10</v>
      </c>
      <c r="D8" s="95" t="s">
        <v>312</v>
      </c>
      <c r="E8" s="47">
        <v>18</v>
      </c>
      <c r="F8" s="37">
        <v>16</v>
      </c>
      <c r="G8" s="42" t="s">
        <v>97</v>
      </c>
      <c r="H8" s="47">
        <v>29</v>
      </c>
      <c r="I8" s="37">
        <v>22</v>
      </c>
      <c r="J8" s="42" t="s">
        <v>102</v>
      </c>
      <c r="K8" s="47">
        <v>29</v>
      </c>
      <c r="L8" s="37">
        <v>28</v>
      </c>
      <c r="M8" s="42" t="s">
        <v>118</v>
      </c>
      <c r="N8" s="47">
        <v>33</v>
      </c>
      <c r="O8" s="37">
        <v>34</v>
      </c>
      <c r="P8" s="42" t="s">
        <v>123</v>
      </c>
      <c r="Q8" s="47">
        <v>37</v>
      </c>
      <c r="R8" s="37">
        <v>40</v>
      </c>
      <c r="S8" s="42" t="s">
        <v>128</v>
      </c>
      <c r="T8" s="53">
        <v>36</v>
      </c>
      <c r="U8" s="51">
        <v>46</v>
      </c>
      <c r="V8" s="52" t="s">
        <v>133</v>
      </c>
      <c r="W8" s="53">
        <v>31</v>
      </c>
      <c r="X8" s="51">
        <v>52</v>
      </c>
      <c r="Y8" s="52" t="s">
        <v>138</v>
      </c>
    </row>
    <row r="9" spans="1:25" x14ac:dyDescent="0.25">
      <c r="A9" s="59" t="s">
        <v>89</v>
      </c>
      <c r="B9" s="95">
        <v>19</v>
      </c>
      <c r="C9" s="95">
        <v>11</v>
      </c>
      <c r="D9" s="95" t="s">
        <v>313</v>
      </c>
      <c r="E9" s="47">
        <v>24</v>
      </c>
      <c r="F9" s="37">
        <v>17</v>
      </c>
      <c r="G9" s="42" t="s">
        <v>98</v>
      </c>
      <c r="H9" s="47">
        <v>38</v>
      </c>
      <c r="I9" s="37">
        <v>23</v>
      </c>
      <c r="J9" s="42" t="s">
        <v>103</v>
      </c>
      <c r="K9" s="47">
        <v>38</v>
      </c>
      <c r="L9" s="37">
        <v>29</v>
      </c>
      <c r="M9" s="42" t="s">
        <v>119</v>
      </c>
      <c r="N9" s="47">
        <v>42</v>
      </c>
      <c r="O9" s="37">
        <v>35</v>
      </c>
      <c r="P9" s="42" t="s">
        <v>124</v>
      </c>
      <c r="Q9" s="47">
        <v>49</v>
      </c>
      <c r="R9" s="37">
        <v>41</v>
      </c>
      <c r="S9" s="42" t="s">
        <v>129</v>
      </c>
      <c r="T9" s="53">
        <v>48</v>
      </c>
      <c r="U9" s="51">
        <v>47</v>
      </c>
      <c r="V9" s="52" t="s">
        <v>134</v>
      </c>
      <c r="W9" s="53">
        <v>42</v>
      </c>
      <c r="X9" s="51">
        <v>53</v>
      </c>
      <c r="Y9" s="52" t="s">
        <v>139</v>
      </c>
    </row>
    <row r="10" spans="1:25" ht="16.5" thickBot="1" x14ac:dyDescent="0.3">
      <c r="A10" s="60" t="s">
        <v>90</v>
      </c>
      <c r="B10" s="96">
        <v>22</v>
      </c>
      <c r="C10" s="96">
        <v>12</v>
      </c>
      <c r="D10" s="96" t="s">
        <v>314</v>
      </c>
      <c r="E10" s="48">
        <v>27</v>
      </c>
      <c r="F10" s="43">
        <v>18</v>
      </c>
      <c r="G10" s="44" t="s">
        <v>99</v>
      </c>
      <c r="H10" s="48">
        <v>43</v>
      </c>
      <c r="I10" s="43">
        <v>24</v>
      </c>
      <c r="J10" s="44" t="s">
        <v>104</v>
      </c>
      <c r="K10" s="48">
        <v>43</v>
      </c>
      <c r="L10" s="43">
        <v>30</v>
      </c>
      <c r="M10" s="44" t="s">
        <v>120</v>
      </c>
      <c r="N10" s="48">
        <v>48</v>
      </c>
      <c r="O10" s="43">
        <v>36</v>
      </c>
      <c r="P10" s="44" t="s">
        <v>125</v>
      </c>
      <c r="Q10" s="48">
        <v>55</v>
      </c>
      <c r="R10" s="43">
        <v>42</v>
      </c>
      <c r="S10" s="44" t="s">
        <v>130</v>
      </c>
      <c r="T10" s="54">
        <v>54</v>
      </c>
      <c r="U10" s="55">
        <v>48</v>
      </c>
      <c r="V10" s="56" t="s">
        <v>135</v>
      </c>
      <c r="W10" s="54">
        <v>47</v>
      </c>
      <c r="X10" s="55">
        <v>54</v>
      </c>
      <c r="Y10" s="56" t="s">
        <v>140</v>
      </c>
    </row>
  </sheetData>
  <mergeCells count="7">
    <mergeCell ref="T1:V1"/>
    <mergeCell ref="W1:Y1"/>
    <mergeCell ref="E1:G1"/>
    <mergeCell ref="H1:J1"/>
    <mergeCell ref="K1:M1"/>
    <mergeCell ref="N1:P1"/>
    <mergeCell ref="Q1:S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Level 1</vt:lpstr>
      <vt:lpstr>Level 2</vt:lpstr>
      <vt:lpstr>Level 3</vt:lpstr>
      <vt:lpstr>Level 4</vt:lpstr>
      <vt:lpstr>Level 5</vt:lpstr>
      <vt:lpstr>Level 6</vt:lpstr>
      <vt:lpstr>Level 7</vt:lpstr>
      <vt:lpstr>Level 8</vt:lpstr>
      <vt:lpstr>Level Thresholds</vt:lpstr>
    </vt:vector>
  </TitlesOfParts>
  <Company>Academies Enterprise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McCarthy</dc:creator>
  <cp:lastModifiedBy>Kangaroo Maths</cp:lastModifiedBy>
  <dcterms:created xsi:type="dcterms:W3CDTF">2013-11-25T17:43:51Z</dcterms:created>
  <dcterms:modified xsi:type="dcterms:W3CDTF">2014-05-18T22:36:13Z</dcterms:modified>
</cp:coreProperties>
</file>